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<sst xmlns="http://schemas.openxmlformats.org/spreadsheetml/2006/main" count="146" uniqueCount="67">
  <si>
    <t>2022年泉州市渔业统计月报(3月报)</t>
  </si>
  <si>
    <t>填报单位（盖章）：</t>
  </si>
  <si>
    <t>泉州市海洋与渔业局</t>
  </si>
  <si>
    <t>联系电话：</t>
  </si>
  <si>
    <t>单位负责人：</t>
  </si>
  <si>
    <t>部门统计负责人：</t>
  </si>
  <si>
    <t>填 报 人：</t>
  </si>
  <si>
    <t xml:space="preserve">  </t>
  </si>
  <si>
    <t>报送日期：</t>
  </si>
  <si>
    <t>单位地址：</t>
  </si>
  <si>
    <t>泉州市东海行政中心C幢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</si>
  <si>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</si>
  <si>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</si>
  <si>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</si>
  <si>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>制定机关：农业农村部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批准机关：国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家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统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计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局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批准文号：国统制［</t>
    </r>
    <r>
      <rPr>
        <sz val="9"/>
        <color indexed="8"/>
        <rFont val="ˎ̥"/>
        <family val="1"/>
      </rPr>
      <t>2015</t>
    </r>
    <r>
      <rPr>
        <sz val="9"/>
        <color indexed="8"/>
        <rFont val="宋体"/>
        <family val="0"/>
      </rPr>
      <t>］</t>
    </r>
    <r>
      <rPr>
        <sz val="9"/>
        <color indexed="8"/>
        <rFont val="ˎ̥"/>
        <family val="1"/>
      </rPr>
      <t>164</t>
    </r>
    <r>
      <rPr>
        <sz val="9"/>
        <color indexed="8"/>
        <rFont val="宋体"/>
        <family val="0"/>
      </rPr>
      <t>号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有效期至：</t>
    </r>
    <r>
      <rPr>
        <sz val="9"/>
        <color indexed="8"/>
        <rFont val="ˎ̥"/>
        <family val="1"/>
      </rPr>
      <t>2024</t>
    </r>
    <r>
      <rPr>
        <sz val="9"/>
        <color indexed="8"/>
        <rFont val="宋体"/>
        <family val="0"/>
      </rPr>
      <t>年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月</t>
    </r>
  </si>
  <si>
    <t>单位:    泉州市海洋与渔业局</t>
  </si>
  <si>
    <t xml:space="preserve">   2022 年  3月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</si>
  <si>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</si>
  <si>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</si>
  <si>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</si>
  <si>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</si>
  <si>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</si>
  <si>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</si>
  <si>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</si>
  <si>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</si>
  <si>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</si>
  <si>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</si>
  <si>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</si>
  <si>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</si>
  <si>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</si>
  <si>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</si>
  <si>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</si>
  <si>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</si>
  <si>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             报出日期：2022年3月30日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</si>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</sst>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2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36"/>
      <name val="楷体_GB2312"/>
      <family val="3"/>
    </font>
    <font>
      <u val="single"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44" fillId="5" borderId="2" applyNumberFormat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2" fillId="7" borderId="0" applyNumberFormat="0" applyBorder="0" applyAlignment="0" applyProtection="0"/>
    <xf numFmtId="41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52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2" fillId="14" borderId="0" applyNumberFormat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0" fillId="16" borderId="8" applyNumberFormat="0" applyFont="0" applyAlignment="0" applyProtection="0"/>
    <xf numFmtId="0" fontId="41" fillId="17" borderId="0" applyNumberFormat="0" applyBorder="0" applyAlignment="0" applyProtection="0"/>
    <xf numFmtId="0" fontId="54" fillId="18" borderId="0" applyNumberFormat="0" applyBorder="0" applyAlignment="0" applyProtection="0"/>
    <xf numFmtId="0" fontId="42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9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57" fillId="29" borderId="9" applyNumberFormat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15" applyFont="1">
      <alignment vertical="center"/>
      <protection/>
    </xf>
    <xf numFmtId="0" fontId="0" fillId="0" borderId="0" xfId="15">
      <alignment vertical="center"/>
      <protection/>
    </xf>
    <xf numFmtId="0" fontId="3" fillId="0" borderId="0" xfId="15" applyFont="1" applyAlignment="1">
      <alignment horizontal="center" vertical="center"/>
      <protection/>
    </xf>
    <xf numFmtId="57" fontId="0" fillId="0" borderId="0" xfId="15" applyNumberFormat="1">
      <alignment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/>
      <protection/>
    </xf>
    <xf numFmtId="0" fontId="2" fillId="0" borderId="12" xfId="15" applyFont="1" applyBorder="1" applyAlignment="1">
      <alignment horizontal="center" vertical="center"/>
      <protection/>
    </xf>
    <xf numFmtId="0" fontId="4" fillId="0" borderId="13" xfId="15" applyFont="1" applyFill="1" applyBorder="1" applyAlignment="1">
      <alignment vertical="center" wrapText="1"/>
      <protection/>
    </xf>
    <xf numFmtId="0" fontId="4" fillId="0" borderId="13" xfId="15" applyFont="1" applyBorder="1" applyAlignment="1">
      <alignment horizontal="center" vertical="center"/>
      <protection/>
    </xf>
    <xf numFmtId="0" fontId="0" fillId="0" borderId="14" xfId="15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5" fillId="0" borderId="11" xfId="15" applyFont="1" applyBorder="1">
      <alignment vertical="center"/>
      <protection/>
    </xf>
    <xf numFmtId="176" fontId="5" fillId="0" borderId="11" xfId="15" applyNumberFormat="1" applyFont="1" applyBorder="1" applyAlignment="1">
      <alignment horizontal="right" vertical="center" shrinkToFit="1"/>
      <protection/>
    </xf>
    <xf numFmtId="0" fontId="2" fillId="0" borderId="11" xfId="15" applyFont="1" applyBorder="1">
      <alignment vertical="center"/>
      <protection/>
    </xf>
    <xf numFmtId="176" fontId="2" fillId="0" borderId="11" xfId="15" applyNumberFormat="1" applyFont="1" applyBorder="1" applyAlignment="1">
      <alignment horizontal="right" vertical="center" shrinkToFit="1"/>
      <protection/>
    </xf>
    <xf numFmtId="0" fontId="4" fillId="0" borderId="10" xfId="15" applyFont="1" applyBorder="1" applyAlignment="1">
      <alignment vertical="center" wrapText="1"/>
      <protection/>
    </xf>
    <xf numFmtId="0" fontId="0" fillId="0" borderId="15" xfId="15" applyBorder="1" applyAlignment="1">
      <alignment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2" fillId="0" borderId="16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vertical="center"/>
      <protection/>
    </xf>
    <xf numFmtId="0" fontId="4" fillId="0" borderId="11" xfId="15" applyFont="1" applyBorder="1" applyAlignment="1">
      <alignment vertical="center" wrapText="1"/>
      <protection/>
    </xf>
    <xf numFmtId="177" fontId="2" fillId="0" borderId="11" xfId="15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vertical="center"/>
    </xf>
    <xf numFmtId="0" fontId="5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6" fontId="2" fillId="0" borderId="21" xfId="15" applyNumberFormat="1" applyFont="1" applyBorder="1" applyAlignment="1">
      <alignment horizontal="center" vertical="center" shrinkToFit="1"/>
      <protection/>
    </xf>
    <xf numFmtId="0" fontId="4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2" fillId="0" borderId="23" xfId="15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176" fontId="2" fillId="0" borderId="25" xfId="15" applyNumberFormat="1" applyFont="1" applyBorder="1" applyAlignment="1">
      <alignment horizontal="center" vertical="center" shrinkToFit="1"/>
      <protection/>
    </xf>
    <xf numFmtId="176" fontId="2" fillId="0" borderId="26" xfId="15" applyNumberFormat="1" applyFont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15" applyFont="1" applyFill="1" applyBorder="1" applyAlignment="1">
      <alignment vertical="center"/>
      <protection/>
    </xf>
    <xf numFmtId="0" fontId="0" fillId="0" borderId="0" xfId="15" applyFill="1" applyBorder="1" applyAlignment="1">
      <alignment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workbookViewId="0" topLeftCell="A1">
      <selection activeCell="BE20" sqref="BE20"/>
    </sheetView>
  </sheetViews>
  <sheetFormatPr defaultColWidth="9.00390625" defaultRowHeight="14.25"/>
  <cols>
    <col min="1" max="52" width="2.25390625" style="0" customWidth="1"/>
  </cols>
  <sheetData>
    <row r="1" spans="1:52" ht="14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74"/>
      <c r="AQ1" s="65"/>
      <c r="AR1" s="75"/>
      <c r="AS1" s="76"/>
      <c r="AT1" s="65"/>
      <c r="AU1" s="65"/>
      <c r="AV1" s="65"/>
      <c r="AW1" s="65"/>
      <c r="AX1" s="65"/>
      <c r="AY1" s="65"/>
      <c r="AZ1" s="65"/>
    </row>
    <row r="2" spans="1:52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74"/>
      <c r="AQ2" s="65"/>
      <c r="AR2" s="75"/>
      <c r="AS2" s="76"/>
      <c r="AT2" s="65"/>
      <c r="AU2" s="65"/>
      <c r="AV2" s="65"/>
      <c r="AW2" s="65"/>
      <c r="AX2" s="65"/>
      <c r="AY2" s="65"/>
      <c r="AZ2" s="65"/>
    </row>
    <row r="3" spans="1:52" ht="46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7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 spans="1:52" ht="14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</row>
    <row r="5" spans="1:52" ht="14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</row>
    <row r="6" spans="1:52" ht="14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36.7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</row>
    <row r="8" spans="1:52" ht="14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</row>
    <row r="9" spans="1:52" ht="14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</row>
    <row r="10" spans="1:52" ht="14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</row>
    <row r="11" spans="1:52" ht="14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</row>
    <row r="12" spans="1:52" ht="14.25">
      <c r="A12" s="65"/>
      <c r="B12" s="65"/>
      <c r="C12" s="67" t="s">
        <v>1</v>
      </c>
      <c r="D12" s="65"/>
      <c r="E12" s="65"/>
      <c r="F12" s="65"/>
      <c r="G12" s="65"/>
      <c r="H12" s="65"/>
      <c r="I12" s="65"/>
      <c r="J12" s="65"/>
      <c r="K12" s="69" t="s">
        <v>2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65"/>
      <c r="AD12" s="65"/>
      <c r="AE12" s="65"/>
      <c r="AF12" s="65"/>
      <c r="AG12" s="68" t="s">
        <v>3</v>
      </c>
      <c r="AH12" s="68"/>
      <c r="AI12" s="68"/>
      <c r="AJ12" s="68"/>
      <c r="AK12" s="68"/>
      <c r="AL12" s="65"/>
      <c r="AM12" s="65"/>
      <c r="AN12" s="69">
        <v>22281607</v>
      </c>
      <c r="AO12" s="69"/>
      <c r="AP12" s="69"/>
      <c r="AQ12" s="69"/>
      <c r="AR12" s="69"/>
      <c r="AS12" s="69"/>
      <c r="AT12" s="69"/>
      <c r="AU12" s="69"/>
      <c r="AV12" s="69"/>
      <c r="AW12" s="70"/>
      <c r="AX12" s="70"/>
      <c r="AY12" s="70"/>
      <c r="AZ12" s="70"/>
    </row>
    <row r="13" spans="1:52" ht="14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</row>
    <row r="14" spans="1:52" ht="14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spans="1:52" ht="14.25">
      <c r="A15" s="65"/>
      <c r="B15" s="65"/>
      <c r="C15" s="67" t="s">
        <v>4</v>
      </c>
      <c r="D15" s="65"/>
      <c r="E15" s="65"/>
      <c r="F15" s="65"/>
      <c r="G15" s="65"/>
      <c r="H15" s="65"/>
      <c r="I15" s="65"/>
      <c r="J15" s="65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65"/>
      <c r="AD15" s="65"/>
      <c r="AE15" s="65"/>
      <c r="AF15" s="65"/>
      <c r="AG15" s="67" t="s">
        <v>5</v>
      </c>
      <c r="AH15" s="67"/>
      <c r="AI15" s="67"/>
      <c r="AJ15" s="67"/>
      <c r="AK15" s="65"/>
      <c r="AL15" s="65"/>
      <c r="AM15" s="7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ht="14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</row>
    <row r="17" spans="1:52" ht="14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</row>
    <row r="18" spans="1:52" ht="14.25">
      <c r="A18" s="65"/>
      <c r="B18" s="65"/>
      <c r="C18" s="68" t="s">
        <v>6</v>
      </c>
      <c r="D18" s="68"/>
      <c r="E18" s="68"/>
      <c r="F18" s="68"/>
      <c r="G18" s="68"/>
      <c r="H18" s="65"/>
      <c r="I18" s="65"/>
      <c r="J18" s="65"/>
      <c r="K18" s="70"/>
      <c r="L18" s="70"/>
      <c r="M18" s="70"/>
      <c r="N18" s="70"/>
      <c r="O18" s="70"/>
      <c r="P18" s="70"/>
      <c r="Q18" s="70"/>
      <c r="R18" s="70" t="s">
        <v>7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65"/>
      <c r="AD18" s="65"/>
      <c r="AE18" s="65"/>
      <c r="AF18" s="65"/>
      <c r="AG18" s="68" t="s">
        <v>8</v>
      </c>
      <c r="AH18" s="68"/>
      <c r="AI18" s="68"/>
      <c r="AJ18" s="68"/>
      <c r="AK18" s="68"/>
      <c r="AL18" s="65"/>
      <c r="AM18" s="65"/>
      <c r="AN18" s="73">
        <v>44650</v>
      </c>
      <c r="AO18" s="73"/>
      <c r="AP18" s="73"/>
      <c r="AQ18" s="73"/>
      <c r="AR18" s="73"/>
      <c r="AS18" s="73"/>
      <c r="AT18" s="73"/>
      <c r="AU18" s="73"/>
      <c r="AV18" s="73"/>
      <c r="AW18" s="70"/>
      <c r="AX18" s="70"/>
      <c r="AY18" s="70"/>
      <c r="AZ18" s="70"/>
    </row>
    <row r="19" spans="1:52" ht="14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</row>
    <row r="20" spans="1:52" ht="14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</row>
    <row r="21" spans="1:52" ht="14.25">
      <c r="A21" s="65"/>
      <c r="B21" s="65"/>
      <c r="C21" s="67" t="s">
        <v>9</v>
      </c>
      <c r="D21" s="65"/>
      <c r="E21" s="65"/>
      <c r="F21" s="65"/>
      <c r="G21" s="65"/>
      <c r="H21" s="65"/>
      <c r="I21" s="65"/>
      <c r="J21" s="65"/>
      <c r="K21" s="70"/>
      <c r="L21" s="69" t="s">
        <v>10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0"/>
      <c r="Z21" s="70"/>
      <c r="AA21" s="70"/>
      <c r="AB21" s="70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</sheetData>
  <sheetProtection/>
  <mergeCells count="8">
    <mergeCell ref="A7:AZ7"/>
    <mergeCell ref="K12:V12"/>
    <mergeCell ref="AG12:AK12"/>
    <mergeCell ref="AN12:AV12"/>
    <mergeCell ref="C18:G18"/>
    <mergeCell ref="AG18:AK18"/>
    <mergeCell ref="AN18:AV18"/>
    <mergeCell ref="L21:W21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5" width="20.625" style="0" customWidth="1"/>
    <col min="6" max="6" width="23.00390625" style="0" customWidth="1"/>
  </cols>
  <sheetData>
    <row r="1" spans="1:6" ht="31.5" customHeight="1">
      <c r="A1" s="27" t="s">
        <v>11</v>
      </c>
      <c r="B1" s="27"/>
      <c r="C1" s="27"/>
      <c r="D1" s="27"/>
      <c r="E1" s="27"/>
      <c r="F1" s="27"/>
    </row>
    <row r="2" spans="1:6" ht="14.25">
      <c r="A2" s="28" t="s">
        <v>12</v>
      </c>
      <c r="B2" s="29"/>
      <c r="C2" s="29"/>
      <c r="D2" s="30"/>
      <c r="E2" s="56"/>
      <c r="F2" s="56" t="s">
        <v>13</v>
      </c>
    </row>
    <row r="3" spans="1:6" ht="14.25">
      <c r="A3" s="29"/>
      <c r="B3" s="29"/>
      <c r="C3" s="29"/>
      <c r="D3" s="30"/>
      <c r="E3" s="57"/>
      <c r="F3" s="58" t="s">
        <v>14</v>
      </c>
    </row>
    <row r="4" spans="1:6" ht="14.25">
      <c r="A4" s="29"/>
      <c r="B4" s="29"/>
      <c r="C4" s="29"/>
      <c r="D4" s="30"/>
      <c r="E4" s="56"/>
      <c r="F4" s="59"/>
    </row>
    <row r="5" spans="1:6" ht="14.25">
      <c r="A5" s="29"/>
      <c r="B5" s="29"/>
      <c r="C5" s="29"/>
      <c r="D5" s="30"/>
      <c r="E5" s="56"/>
      <c r="F5" s="59"/>
    </row>
    <row r="6" spans="1:6" ht="30" customHeight="1">
      <c r="A6" s="31" t="s">
        <v>15</v>
      </c>
      <c r="B6" s="32"/>
      <c r="C6" s="33" t="s">
        <v>16</v>
      </c>
      <c r="D6" s="33"/>
      <c r="E6" s="60"/>
      <c r="F6" s="59"/>
    </row>
    <row r="7" spans="1:6" ht="30" customHeight="1">
      <c r="A7" s="34" t="s">
        <v>17</v>
      </c>
      <c r="B7" s="35" t="s">
        <v>18</v>
      </c>
      <c r="C7" s="36" t="s">
        <v>19</v>
      </c>
      <c r="D7" s="37" t="s">
        <v>20</v>
      </c>
      <c r="E7" s="36" t="s">
        <v>21</v>
      </c>
      <c r="F7" s="61" t="s">
        <v>22</v>
      </c>
    </row>
    <row r="8" spans="1:6" ht="30" customHeight="1">
      <c r="A8" s="38" t="s">
        <v>23</v>
      </c>
      <c r="B8" s="39" t="s">
        <v>24</v>
      </c>
      <c r="C8" s="40" t="s">
        <v>25</v>
      </c>
      <c r="D8" s="41">
        <f>_xlfn.IFERROR('当月数'!B6," ")</f>
        <v>90686</v>
      </c>
      <c r="E8" s="41">
        <f>_xlfn.IFERROR('累计数'!B6," ")</f>
        <v>177646</v>
      </c>
      <c r="F8" s="62">
        <f>_xlfn.IFERROR('累计数'!I6," ")</f>
        <v>172875</v>
      </c>
    </row>
    <row r="9" spans="1:6" ht="30" customHeight="1">
      <c r="A9" s="42" t="s">
        <v>26</v>
      </c>
      <c r="B9" s="43">
        <v>2</v>
      </c>
      <c r="C9" s="40" t="s">
        <v>25</v>
      </c>
      <c r="D9" s="41">
        <f>_xlfn.IFERROR('当月数'!F6," ")</f>
        <v>41153</v>
      </c>
      <c r="E9" s="41">
        <f>_xlfn.IFERROR('累计数'!F6," ")</f>
        <v>76728</v>
      </c>
      <c r="F9" s="62">
        <f>_xlfn.IFERROR('累计数'!M6," ")</f>
        <v>72185</v>
      </c>
    </row>
    <row r="10" spans="1:6" ht="30" customHeight="1">
      <c r="A10" s="38" t="s">
        <v>27</v>
      </c>
      <c r="B10" s="39" t="s">
        <v>28</v>
      </c>
      <c r="C10" s="40" t="s">
        <v>25</v>
      </c>
      <c r="D10" s="41">
        <f>_xlfn.IFERROR('当月数'!C6," ")</f>
        <v>47015</v>
      </c>
      <c r="E10" s="41">
        <f>_xlfn.IFERROR('累计数'!C6," ")</f>
        <v>96265</v>
      </c>
      <c r="F10" s="62">
        <f>_xlfn.IFERROR('累计数'!J6," ")</f>
        <v>96088</v>
      </c>
    </row>
    <row r="11" spans="1:6" ht="30" customHeight="1">
      <c r="A11" s="42" t="s">
        <v>29</v>
      </c>
      <c r="B11" s="43">
        <v>4</v>
      </c>
      <c r="C11" s="40" t="s">
        <v>25</v>
      </c>
      <c r="D11" s="41">
        <f>_xlfn.IFERROR('当月数'!D6," ")</f>
        <v>41964</v>
      </c>
      <c r="E11" s="41">
        <f>_xlfn.IFERROR('累计数'!D6," ")</f>
        <v>83734</v>
      </c>
      <c r="F11" s="62">
        <f>_xlfn.IFERROR('累计数'!K6," ")</f>
        <v>82812</v>
      </c>
    </row>
    <row r="12" spans="1:6" ht="30" customHeight="1">
      <c r="A12" s="38" t="s">
        <v>30</v>
      </c>
      <c r="B12" s="43">
        <v>5</v>
      </c>
      <c r="C12" s="40" t="s">
        <v>25</v>
      </c>
      <c r="D12" s="41">
        <f>_xlfn.IFERROR('当月数'!E6," ")</f>
        <v>5051</v>
      </c>
      <c r="E12" s="41">
        <f>_xlfn.IFERROR('累计数'!E6," ")</f>
        <v>12531</v>
      </c>
      <c r="F12" s="62">
        <f>_xlfn.IFERROR('累计数'!L6," ")</f>
        <v>13276</v>
      </c>
    </row>
    <row r="13" spans="1:6" ht="30" customHeight="1">
      <c r="A13" s="42" t="s">
        <v>31</v>
      </c>
      <c r="B13" s="43">
        <v>6</v>
      </c>
      <c r="C13" s="40" t="s">
        <v>25</v>
      </c>
      <c r="D13" s="41">
        <f>_xlfn.IFERROR('当月数'!H6," ")</f>
        <v>2244</v>
      </c>
      <c r="E13" s="41">
        <f>_xlfn.IFERROR('累计数'!H6," ")</f>
        <v>4154</v>
      </c>
      <c r="F13" s="62">
        <f>_xlfn.IFERROR('累计数'!O6," ")</f>
        <v>4104</v>
      </c>
    </row>
    <row r="14" spans="1:6" ht="30" customHeight="1">
      <c r="A14" s="44" t="s">
        <v>32</v>
      </c>
      <c r="B14" s="45">
        <v>7</v>
      </c>
      <c r="C14" s="46" t="s">
        <v>25</v>
      </c>
      <c r="D14" s="47">
        <f>_xlfn.IFERROR('当月数'!G6," ")</f>
        <v>274</v>
      </c>
      <c r="E14" s="47">
        <f>_xlfn.IFERROR('累计数'!G6," ")</f>
        <v>499</v>
      </c>
      <c r="F14" s="63">
        <f>_xlfn.IFERROR('累计数'!N6," ")</f>
        <v>498</v>
      </c>
    </row>
    <row r="15" spans="1:6" ht="19.5" customHeight="1">
      <c r="A15" s="48" t="s">
        <v>33</v>
      </c>
      <c r="B15" s="49"/>
      <c r="C15" s="49"/>
      <c r="D15" s="49"/>
      <c r="E15" s="49"/>
      <c r="F15" s="49"/>
    </row>
    <row r="16" spans="1:2" ht="16.5" customHeight="1">
      <c r="A16" s="50" t="s">
        <v>34</v>
      </c>
      <c r="B16" s="51"/>
    </row>
    <row r="17" spans="1:6" ht="16.5" customHeight="1">
      <c r="A17" s="52" t="s">
        <v>35</v>
      </c>
      <c r="B17" s="53"/>
      <c r="C17" s="54"/>
      <c r="D17" s="54"/>
      <c r="E17" s="64"/>
      <c r="F17" s="64"/>
    </row>
    <row r="18" spans="1:6" ht="16.5" customHeight="1">
      <c r="A18" s="55" t="s">
        <v>36</v>
      </c>
      <c r="B18" s="55"/>
      <c r="C18" s="55"/>
      <c r="D18" s="55"/>
      <c r="E18" s="55"/>
      <c r="F18" s="55"/>
    </row>
    <row r="19" spans="1:6" ht="16.5" customHeight="1">
      <c r="A19" s="55" t="s">
        <v>37</v>
      </c>
      <c r="B19" s="55"/>
      <c r="C19" s="55"/>
      <c r="D19" s="55"/>
      <c r="E19" s="55"/>
      <c r="F19" s="55"/>
    </row>
  </sheetData>
  <sheetProtection/>
  <mergeCells count="7">
    <mergeCell ref="A1:F1"/>
    <mergeCell ref="C6:D6"/>
    <mergeCell ref="A15:F15"/>
    <mergeCell ref="A16:B16"/>
    <mergeCell ref="A18:F18"/>
    <mergeCell ref="A19:F19"/>
    <mergeCell ref="F3:F6"/>
  </mergeCells>
  <printOptions/>
  <pageMargins left="0.75" right="0.39305555555555555" top="1" bottom="0.629861111111111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A19" sqref="A19:IV19"/>
    </sheetView>
  </sheetViews>
  <sheetFormatPr defaultColWidth="9.00390625" defaultRowHeight="14.25"/>
  <cols>
    <col min="1" max="1" width="11.87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44621</v>
      </c>
    </row>
    <row r="3" spans="1:25" s="1" customFormat="1" ht="21" customHeight="1">
      <c r="A3" s="5" t="s">
        <v>19</v>
      </c>
      <c r="B3" s="6" t="s">
        <v>39</v>
      </c>
      <c r="C3" s="7"/>
      <c r="D3" s="7"/>
      <c r="E3" s="7"/>
      <c r="F3" s="7"/>
      <c r="G3" s="7"/>
      <c r="H3" s="7"/>
      <c r="I3" s="21" t="s">
        <v>40</v>
      </c>
      <c r="J3" s="7"/>
      <c r="K3" s="7"/>
      <c r="L3" s="7"/>
      <c r="M3" s="7"/>
      <c r="N3" s="7"/>
      <c r="O3" s="7"/>
      <c r="P3" s="21" t="s">
        <v>41</v>
      </c>
      <c r="Q3" s="7"/>
      <c r="R3" s="7"/>
      <c r="S3" s="7"/>
      <c r="T3" s="7"/>
      <c r="U3" s="21" t="s">
        <v>42</v>
      </c>
      <c r="V3" s="7"/>
      <c r="W3" s="7"/>
      <c r="X3" s="7"/>
      <c r="Y3" s="7"/>
    </row>
    <row r="4" spans="1:25" s="1" customFormat="1" ht="21" customHeight="1">
      <c r="A4" s="8"/>
      <c r="B4" s="9" t="s">
        <v>43</v>
      </c>
      <c r="C4" s="10" t="s">
        <v>44</v>
      </c>
      <c r="D4" s="11"/>
      <c r="E4" s="11"/>
      <c r="F4" s="19" t="s">
        <v>45</v>
      </c>
      <c r="G4" s="19" t="s">
        <v>46</v>
      </c>
      <c r="H4" s="19" t="s">
        <v>47</v>
      </c>
      <c r="I4" s="9" t="s">
        <v>43</v>
      </c>
      <c r="J4" s="10" t="s">
        <v>44</v>
      </c>
      <c r="K4" s="11"/>
      <c r="L4" s="11"/>
      <c r="M4" s="19" t="s">
        <v>45</v>
      </c>
      <c r="N4" s="19" t="s">
        <v>46</v>
      </c>
      <c r="O4" s="19" t="s">
        <v>47</v>
      </c>
      <c r="P4" s="9" t="s">
        <v>43</v>
      </c>
      <c r="Q4" s="22" t="s">
        <v>48</v>
      </c>
      <c r="R4" s="23"/>
      <c r="S4" s="23"/>
      <c r="T4" s="23"/>
      <c r="U4" s="9" t="s">
        <v>43</v>
      </c>
      <c r="V4" s="22" t="s">
        <v>48</v>
      </c>
      <c r="W4" s="23"/>
      <c r="X4" s="23"/>
      <c r="Y4" s="23"/>
    </row>
    <row r="5" spans="1:25" s="1" customFormat="1" ht="21" customHeight="1">
      <c r="A5" s="12"/>
      <c r="B5" s="13"/>
      <c r="C5" s="14" t="s">
        <v>49</v>
      </c>
      <c r="D5" s="6" t="s">
        <v>50</v>
      </c>
      <c r="E5" s="6" t="s">
        <v>51</v>
      </c>
      <c r="F5" s="20"/>
      <c r="G5" s="20" t="s">
        <v>52</v>
      </c>
      <c r="H5" s="20" t="s">
        <v>52</v>
      </c>
      <c r="I5" s="13"/>
      <c r="J5" s="14" t="s">
        <v>49</v>
      </c>
      <c r="K5" s="6" t="s">
        <v>50</v>
      </c>
      <c r="L5" s="6" t="s">
        <v>51</v>
      </c>
      <c r="M5" s="20"/>
      <c r="N5" s="20" t="s">
        <v>52</v>
      </c>
      <c r="O5" s="20" t="s">
        <v>52</v>
      </c>
      <c r="P5" s="13"/>
      <c r="Q5" s="24" t="s">
        <v>44</v>
      </c>
      <c r="R5" s="25" t="s">
        <v>45</v>
      </c>
      <c r="S5" s="25" t="s">
        <v>46</v>
      </c>
      <c r="T5" s="25" t="s">
        <v>47</v>
      </c>
      <c r="U5" s="13"/>
      <c r="V5" s="24" t="s">
        <v>44</v>
      </c>
      <c r="W5" s="25" t="s">
        <v>45</v>
      </c>
      <c r="X5" s="25" t="s">
        <v>46</v>
      </c>
      <c r="Y5" s="25" t="s">
        <v>47</v>
      </c>
    </row>
    <row r="6" spans="1:25" ht="21" customHeight="1">
      <c r="A6" s="15" t="s">
        <v>53</v>
      </c>
      <c r="B6" s="16">
        <v>90686</v>
      </c>
      <c r="C6" s="16">
        <v>47015</v>
      </c>
      <c r="D6" s="16">
        <v>41964</v>
      </c>
      <c r="E6" s="16">
        <v>5051</v>
      </c>
      <c r="F6" s="16">
        <v>41153</v>
      </c>
      <c r="G6" s="16">
        <v>274</v>
      </c>
      <c r="H6" s="16">
        <v>2244</v>
      </c>
      <c r="I6" s="16">
        <v>88305</v>
      </c>
      <c r="J6" s="16">
        <v>47950</v>
      </c>
      <c r="K6" s="16">
        <v>41442</v>
      </c>
      <c r="L6" s="16">
        <v>6508</v>
      </c>
      <c r="M6" s="16">
        <v>37861</v>
      </c>
      <c r="N6" s="16">
        <v>277</v>
      </c>
      <c r="O6" s="16">
        <v>2217</v>
      </c>
      <c r="P6" s="18">
        <f aca="true" t="shared" si="0" ref="P6:P19">B6-I6</f>
        <v>2381</v>
      </c>
      <c r="Q6" s="18">
        <f aca="true" t="shared" si="1" ref="Q6:Q19">C6-J6</f>
        <v>-935</v>
      </c>
      <c r="R6" s="18">
        <f aca="true" t="shared" si="2" ref="R6:R19">F6-M6</f>
        <v>3292</v>
      </c>
      <c r="S6" s="18">
        <f aca="true" t="shared" si="3" ref="S6:S19">G6-N6</f>
        <v>-3</v>
      </c>
      <c r="T6" s="18">
        <f aca="true" t="shared" si="4" ref="T6:T19">H6-O6</f>
        <v>27</v>
      </c>
      <c r="U6" s="26">
        <f aca="true" t="shared" si="5" ref="U6:U19">P6/I6*100</f>
        <v>2.6963365607836476</v>
      </c>
      <c r="V6" s="26">
        <f aca="true" t="shared" si="6" ref="V6:V19">Q6/J6*100</f>
        <v>-1.9499478623566213</v>
      </c>
      <c r="W6" s="26">
        <f aca="true" t="shared" si="7" ref="W6:W19">R6/M6*100</f>
        <v>8.694963154697447</v>
      </c>
      <c r="X6" s="26">
        <f aca="true" t="shared" si="8" ref="X6:X19">S6/N6*100</f>
        <v>-1.083032490974729</v>
      </c>
      <c r="Y6" s="26">
        <f aca="true" t="shared" si="9" ref="Y6:Y19">T6/O6*100</f>
        <v>1.2178619756427604</v>
      </c>
    </row>
    <row r="7" spans="1:25" ht="21" customHeight="1">
      <c r="A7" s="17" t="s">
        <v>54</v>
      </c>
      <c r="B7" s="18">
        <v>28</v>
      </c>
      <c r="C7" s="18">
        <v>28</v>
      </c>
      <c r="D7" s="18">
        <v>28</v>
      </c>
      <c r="E7" s="18">
        <v>0</v>
      </c>
      <c r="F7" s="18">
        <v>0</v>
      </c>
      <c r="G7" s="18">
        <v>0</v>
      </c>
      <c r="H7" s="18">
        <v>0</v>
      </c>
      <c r="I7" s="18">
        <v>23</v>
      </c>
      <c r="J7" s="18">
        <v>23</v>
      </c>
      <c r="K7" s="18">
        <v>23</v>
      </c>
      <c r="L7" s="18">
        <v>0</v>
      </c>
      <c r="M7" s="18">
        <v>0</v>
      </c>
      <c r="N7" s="18">
        <v>0</v>
      </c>
      <c r="O7" s="18">
        <v>0</v>
      </c>
      <c r="P7" s="18">
        <f t="shared" si="0"/>
        <v>5</v>
      </c>
      <c r="Q7" s="18">
        <f t="shared" si="1"/>
        <v>5</v>
      </c>
      <c r="R7" s="18">
        <f t="shared" si="2"/>
        <v>0</v>
      </c>
      <c r="S7" s="18">
        <f t="shared" si="3"/>
        <v>0</v>
      </c>
      <c r="T7" s="18">
        <f t="shared" si="4"/>
        <v>0</v>
      </c>
      <c r="U7" s="26">
        <f t="shared" si="5"/>
        <v>21.73913043478261</v>
      </c>
      <c r="V7" s="26">
        <f t="shared" si="6"/>
        <v>21.73913043478261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21" customHeight="1">
      <c r="A8" s="17" t="s">
        <v>55</v>
      </c>
      <c r="B8" s="18">
        <v>1112</v>
      </c>
      <c r="C8" s="18">
        <v>900</v>
      </c>
      <c r="D8" s="18">
        <v>900</v>
      </c>
      <c r="E8" s="18">
        <v>0</v>
      </c>
      <c r="F8" s="18">
        <v>210</v>
      </c>
      <c r="G8" s="18">
        <v>0</v>
      </c>
      <c r="H8" s="18">
        <v>2</v>
      </c>
      <c r="I8" s="18">
        <v>1147</v>
      </c>
      <c r="J8" s="18">
        <v>940</v>
      </c>
      <c r="K8" s="18">
        <v>940</v>
      </c>
      <c r="L8" s="18">
        <v>0</v>
      </c>
      <c r="M8" s="18">
        <v>205</v>
      </c>
      <c r="N8" s="18">
        <v>0</v>
      </c>
      <c r="O8" s="18">
        <v>2</v>
      </c>
      <c r="P8" s="18">
        <f t="shared" si="0"/>
        <v>-35</v>
      </c>
      <c r="Q8" s="18">
        <f t="shared" si="1"/>
        <v>-40</v>
      </c>
      <c r="R8" s="18">
        <f t="shared" si="2"/>
        <v>5</v>
      </c>
      <c r="S8" s="18">
        <f t="shared" si="3"/>
        <v>0</v>
      </c>
      <c r="T8" s="18">
        <f t="shared" si="4"/>
        <v>0</v>
      </c>
      <c r="U8" s="26">
        <f t="shared" si="5"/>
        <v>-3.051438535309503</v>
      </c>
      <c r="V8" s="26">
        <f t="shared" si="6"/>
        <v>-4.25531914893617</v>
      </c>
      <c r="W8" s="26">
        <f t="shared" si="7"/>
        <v>2.4390243902439024</v>
      </c>
      <c r="X8" s="26" t="e">
        <f t="shared" si="8"/>
        <v>#DIV/0!</v>
      </c>
      <c r="Y8" s="26">
        <f t="shared" si="9"/>
        <v>0</v>
      </c>
    </row>
    <row r="9" spans="1:25" ht="21" customHeight="1">
      <c r="A9" s="17" t="s">
        <v>56</v>
      </c>
      <c r="B9" s="18">
        <v>156</v>
      </c>
      <c r="C9" s="18">
        <v>9</v>
      </c>
      <c r="D9" s="18">
        <v>9</v>
      </c>
      <c r="E9" s="18">
        <v>0</v>
      </c>
      <c r="F9" s="18">
        <v>63</v>
      </c>
      <c r="G9" s="18">
        <v>0</v>
      </c>
      <c r="H9" s="18">
        <v>84</v>
      </c>
      <c r="I9" s="18">
        <v>152</v>
      </c>
      <c r="J9" s="18">
        <v>10</v>
      </c>
      <c r="K9" s="18">
        <v>10</v>
      </c>
      <c r="L9" s="18">
        <v>0</v>
      </c>
      <c r="M9" s="18">
        <v>62</v>
      </c>
      <c r="N9" s="18">
        <v>0</v>
      </c>
      <c r="O9" s="18">
        <v>80</v>
      </c>
      <c r="P9" s="18">
        <f t="shared" si="0"/>
        <v>4</v>
      </c>
      <c r="Q9" s="18">
        <f t="shared" si="1"/>
        <v>-1</v>
      </c>
      <c r="R9" s="18">
        <f t="shared" si="2"/>
        <v>1</v>
      </c>
      <c r="S9" s="18">
        <f t="shared" si="3"/>
        <v>0</v>
      </c>
      <c r="T9" s="18">
        <f t="shared" si="4"/>
        <v>4</v>
      </c>
      <c r="U9" s="26">
        <f t="shared" si="5"/>
        <v>2.631578947368421</v>
      </c>
      <c r="V9" s="26">
        <f t="shared" si="6"/>
        <v>-10</v>
      </c>
      <c r="W9" s="26">
        <f t="shared" si="7"/>
        <v>1.6129032258064515</v>
      </c>
      <c r="X9" s="26" t="e">
        <f t="shared" si="8"/>
        <v>#DIV/0!</v>
      </c>
      <c r="Y9" s="26">
        <f t="shared" si="9"/>
        <v>5</v>
      </c>
    </row>
    <row r="10" spans="1:25" ht="21" customHeight="1">
      <c r="A10" s="17" t="s">
        <v>57</v>
      </c>
      <c r="B10" s="18">
        <v>39467</v>
      </c>
      <c r="C10" s="18">
        <v>15100</v>
      </c>
      <c r="D10" s="18">
        <v>15100</v>
      </c>
      <c r="E10" s="18">
        <v>0</v>
      </c>
      <c r="F10" s="18">
        <v>24295</v>
      </c>
      <c r="G10" s="18">
        <v>34</v>
      </c>
      <c r="H10" s="18">
        <v>38</v>
      </c>
      <c r="I10" s="18">
        <v>36293</v>
      </c>
      <c r="J10" s="18">
        <v>14922</v>
      </c>
      <c r="K10" s="18">
        <v>14922</v>
      </c>
      <c r="L10" s="18">
        <v>0</v>
      </c>
      <c r="M10" s="18">
        <v>21299</v>
      </c>
      <c r="N10" s="18">
        <v>35</v>
      </c>
      <c r="O10" s="18">
        <v>37</v>
      </c>
      <c r="P10" s="18">
        <f t="shared" si="0"/>
        <v>3174</v>
      </c>
      <c r="Q10" s="18">
        <f t="shared" si="1"/>
        <v>178</v>
      </c>
      <c r="R10" s="18">
        <f t="shared" si="2"/>
        <v>2996</v>
      </c>
      <c r="S10" s="18">
        <f t="shared" si="3"/>
        <v>-1</v>
      </c>
      <c r="T10" s="18">
        <f t="shared" si="4"/>
        <v>1</v>
      </c>
      <c r="U10" s="26">
        <f t="shared" si="5"/>
        <v>8.745488110654948</v>
      </c>
      <c r="V10" s="26">
        <f t="shared" si="6"/>
        <v>1.192869588527007</v>
      </c>
      <c r="W10" s="26">
        <f t="shared" si="7"/>
        <v>14.066388093337714</v>
      </c>
      <c r="X10" s="26">
        <f t="shared" si="8"/>
        <v>-2.857142857142857</v>
      </c>
      <c r="Y10" s="26">
        <f t="shared" si="9"/>
        <v>2.7027027027027026</v>
      </c>
    </row>
    <row r="11" spans="1:25" ht="21" customHeight="1">
      <c r="A11" s="17" t="s">
        <v>58</v>
      </c>
      <c r="B11" s="18">
        <v>2430</v>
      </c>
      <c r="C11" s="18">
        <v>660</v>
      </c>
      <c r="D11" s="18">
        <v>660</v>
      </c>
      <c r="E11" s="18">
        <v>0</v>
      </c>
      <c r="F11" s="18">
        <v>1539</v>
      </c>
      <c r="G11" s="18">
        <v>27</v>
      </c>
      <c r="H11" s="18">
        <v>204</v>
      </c>
      <c r="I11" s="18">
        <v>2434</v>
      </c>
      <c r="J11" s="18">
        <v>666</v>
      </c>
      <c r="K11" s="18">
        <v>666</v>
      </c>
      <c r="L11" s="18">
        <v>0</v>
      </c>
      <c r="M11" s="18">
        <v>1538</v>
      </c>
      <c r="N11" s="18">
        <v>27</v>
      </c>
      <c r="O11" s="18">
        <v>203</v>
      </c>
      <c r="P11" s="18">
        <f t="shared" si="0"/>
        <v>-4</v>
      </c>
      <c r="Q11" s="18">
        <f t="shared" si="1"/>
        <v>-6</v>
      </c>
      <c r="R11" s="18">
        <f t="shared" si="2"/>
        <v>1</v>
      </c>
      <c r="S11" s="18">
        <f t="shared" si="3"/>
        <v>0</v>
      </c>
      <c r="T11" s="18">
        <f t="shared" si="4"/>
        <v>1</v>
      </c>
      <c r="U11" s="26">
        <f t="shared" si="5"/>
        <v>-0.16433853738701726</v>
      </c>
      <c r="V11" s="26">
        <f t="shared" si="6"/>
        <v>-0.9009009009009009</v>
      </c>
      <c r="W11" s="26">
        <f t="shared" si="7"/>
        <v>0.06501950585175553</v>
      </c>
      <c r="X11" s="26">
        <f t="shared" si="8"/>
        <v>0</v>
      </c>
      <c r="Y11" s="26">
        <f t="shared" si="9"/>
        <v>0.49261083743842365</v>
      </c>
    </row>
    <row r="12" spans="1:25" ht="21" customHeight="1">
      <c r="A12" s="17" t="s">
        <v>59</v>
      </c>
      <c r="B12" s="18">
        <v>9326</v>
      </c>
      <c r="C12" s="18">
        <v>3359</v>
      </c>
      <c r="D12" s="18">
        <v>3359</v>
      </c>
      <c r="E12" s="18">
        <v>0</v>
      </c>
      <c r="F12" s="18">
        <v>5797</v>
      </c>
      <c r="G12" s="18">
        <v>27</v>
      </c>
      <c r="H12" s="18">
        <v>143</v>
      </c>
      <c r="I12" s="18">
        <v>9116</v>
      </c>
      <c r="J12" s="18">
        <v>3366</v>
      </c>
      <c r="K12" s="18">
        <v>3366</v>
      </c>
      <c r="L12" s="18">
        <v>0</v>
      </c>
      <c r="M12" s="18">
        <v>5580</v>
      </c>
      <c r="N12" s="18">
        <v>27</v>
      </c>
      <c r="O12" s="18">
        <v>143</v>
      </c>
      <c r="P12" s="18">
        <f t="shared" si="0"/>
        <v>210</v>
      </c>
      <c r="Q12" s="18">
        <f t="shared" si="1"/>
        <v>-7</v>
      </c>
      <c r="R12" s="18">
        <f t="shared" si="2"/>
        <v>217</v>
      </c>
      <c r="S12" s="18">
        <f t="shared" si="3"/>
        <v>0</v>
      </c>
      <c r="T12" s="18">
        <f t="shared" si="4"/>
        <v>0</v>
      </c>
      <c r="U12" s="26">
        <f t="shared" si="5"/>
        <v>2.303641948222905</v>
      </c>
      <c r="V12" s="26">
        <f t="shared" si="6"/>
        <v>-0.20796197266785502</v>
      </c>
      <c r="W12" s="26">
        <f t="shared" si="7"/>
        <v>3.888888888888889</v>
      </c>
      <c r="X12" s="26">
        <f t="shared" si="8"/>
        <v>0</v>
      </c>
      <c r="Y12" s="26">
        <f t="shared" si="9"/>
        <v>0</v>
      </c>
    </row>
    <row r="13" spans="1:25" ht="21" customHeight="1">
      <c r="A13" s="17" t="s">
        <v>60</v>
      </c>
      <c r="B13" s="18">
        <v>15457</v>
      </c>
      <c r="C13" s="18">
        <v>11860</v>
      </c>
      <c r="D13" s="18">
        <v>11860</v>
      </c>
      <c r="E13" s="18">
        <v>0</v>
      </c>
      <c r="F13" s="18">
        <v>3338</v>
      </c>
      <c r="G13" s="18">
        <v>0</v>
      </c>
      <c r="H13" s="18">
        <v>259</v>
      </c>
      <c r="I13" s="18">
        <v>15477</v>
      </c>
      <c r="J13" s="18">
        <v>11965</v>
      </c>
      <c r="K13" s="18">
        <v>11615</v>
      </c>
      <c r="L13" s="18">
        <v>350</v>
      </c>
      <c r="M13" s="18">
        <v>3257</v>
      </c>
      <c r="N13" s="18">
        <v>0</v>
      </c>
      <c r="O13" s="18">
        <v>255</v>
      </c>
      <c r="P13" s="18">
        <f t="shared" si="0"/>
        <v>-20</v>
      </c>
      <c r="Q13" s="18">
        <f t="shared" si="1"/>
        <v>-105</v>
      </c>
      <c r="R13" s="18">
        <f t="shared" si="2"/>
        <v>81</v>
      </c>
      <c r="S13" s="18">
        <f t="shared" si="3"/>
        <v>0</v>
      </c>
      <c r="T13" s="18">
        <f t="shared" si="4"/>
        <v>4</v>
      </c>
      <c r="U13" s="26">
        <f t="shared" si="5"/>
        <v>-0.12922400982102475</v>
      </c>
      <c r="V13" s="26">
        <f t="shared" si="6"/>
        <v>-0.8775595486836606</v>
      </c>
      <c r="W13" s="26">
        <f t="shared" si="7"/>
        <v>2.4869511820693893</v>
      </c>
      <c r="X13" s="26" t="e">
        <f t="shared" si="8"/>
        <v>#DIV/0!</v>
      </c>
      <c r="Y13" s="26">
        <f t="shared" si="9"/>
        <v>1.5686274509803921</v>
      </c>
    </row>
    <row r="14" spans="1:25" ht="21" customHeight="1">
      <c r="A14" s="17" t="s">
        <v>61</v>
      </c>
      <c r="B14" s="18">
        <v>15895</v>
      </c>
      <c r="C14" s="18">
        <v>15074</v>
      </c>
      <c r="D14" s="18">
        <v>10023</v>
      </c>
      <c r="E14" s="18">
        <v>5051</v>
      </c>
      <c r="F14" s="18">
        <v>811</v>
      </c>
      <c r="G14" s="18">
        <v>0</v>
      </c>
      <c r="H14" s="18">
        <v>10</v>
      </c>
      <c r="I14" s="18">
        <v>16851</v>
      </c>
      <c r="J14" s="18">
        <v>16030</v>
      </c>
      <c r="K14" s="18">
        <v>9872</v>
      </c>
      <c r="L14" s="18">
        <v>6158</v>
      </c>
      <c r="M14" s="18">
        <v>811</v>
      </c>
      <c r="N14" s="18">
        <v>0</v>
      </c>
      <c r="O14" s="18">
        <v>10</v>
      </c>
      <c r="P14" s="18">
        <f t="shared" si="0"/>
        <v>-956</v>
      </c>
      <c r="Q14" s="18">
        <f t="shared" si="1"/>
        <v>-956</v>
      </c>
      <c r="R14" s="18">
        <f t="shared" si="2"/>
        <v>0</v>
      </c>
      <c r="S14" s="18">
        <f t="shared" si="3"/>
        <v>0</v>
      </c>
      <c r="T14" s="18">
        <f t="shared" si="4"/>
        <v>0</v>
      </c>
      <c r="U14" s="26">
        <f t="shared" si="5"/>
        <v>-5.673253812830099</v>
      </c>
      <c r="V14" s="26">
        <f t="shared" si="6"/>
        <v>-5.963817841547099</v>
      </c>
      <c r="W14" s="26">
        <f t="shared" si="7"/>
        <v>0</v>
      </c>
      <c r="X14" s="26" t="e">
        <f t="shared" si="8"/>
        <v>#DIV/0!</v>
      </c>
      <c r="Y14" s="26">
        <f t="shared" si="9"/>
        <v>0</v>
      </c>
    </row>
    <row r="15" spans="1:25" ht="21" customHeight="1">
      <c r="A15" s="17" t="s">
        <v>62</v>
      </c>
      <c r="B15" s="18">
        <v>5371</v>
      </c>
      <c r="C15" s="18">
        <v>25</v>
      </c>
      <c r="D15" s="18">
        <v>25</v>
      </c>
      <c r="E15" s="18">
        <v>0</v>
      </c>
      <c r="F15" s="18">
        <v>5100</v>
      </c>
      <c r="G15" s="18">
        <v>25</v>
      </c>
      <c r="H15" s="18">
        <v>221</v>
      </c>
      <c r="I15" s="18">
        <v>5390</v>
      </c>
      <c r="J15" s="18">
        <v>28</v>
      </c>
      <c r="K15" s="18">
        <v>28</v>
      </c>
      <c r="L15" s="18">
        <v>0</v>
      </c>
      <c r="M15" s="18">
        <v>5109</v>
      </c>
      <c r="N15" s="18">
        <v>32</v>
      </c>
      <c r="O15" s="18">
        <v>221</v>
      </c>
      <c r="P15" s="18">
        <f t="shared" si="0"/>
        <v>-19</v>
      </c>
      <c r="Q15" s="18">
        <f t="shared" si="1"/>
        <v>-3</v>
      </c>
      <c r="R15" s="18">
        <f t="shared" si="2"/>
        <v>-9</v>
      </c>
      <c r="S15" s="18">
        <f t="shared" si="3"/>
        <v>-7</v>
      </c>
      <c r="T15" s="18">
        <f t="shared" si="4"/>
        <v>0</v>
      </c>
      <c r="U15" s="26">
        <f t="shared" si="5"/>
        <v>-0.35250463821892397</v>
      </c>
      <c r="V15" s="26">
        <f t="shared" si="6"/>
        <v>-10.714285714285714</v>
      </c>
      <c r="W15" s="26">
        <f t="shared" si="7"/>
        <v>-0.17615971814445097</v>
      </c>
      <c r="X15" s="26">
        <f t="shared" si="8"/>
        <v>-21.875</v>
      </c>
      <c r="Y15" s="26">
        <f t="shared" si="9"/>
        <v>0</v>
      </c>
    </row>
    <row r="16" spans="1:25" ht="21" customHeight="1">
      <c r="A16" s="17" t="s">
        <v>63</v>
      </c>
      <c r="B16" s="18">
        <v>401</v>
      </c>
      <c r="C16" s="18">
        <v>0</v>
      </c>
      <c r="D16" s="18">
        <v>0</v>
      </c>
      <c r="E16" s="18">
        <v>0</v>
      </c>
      <c r="F16" s="18">
        <v>0</v>
      </c>
      <c r="G16" s="18">
        <v>73</v>
      </c>
      <c r="H16" s="18">
        <v>328</v>
      </c>
      <c r="I16" s="18">
        <v>406</v>
      </c>
      <c r="J16" s="18">
        <v>0</v>
      </c>
      <c r="K16" s="18">
        <v>0</v>
      </c>
      <c r="L16" s="18">
        <v>0</v>
      </c>
      <c r="M16" s="18">
        <v>0</v>
      </c>
      <c r="N16" s="18">
        <v>71</v>
      </c>
      <c r="O16" s="18">
        <v>335</v>
      </c>
      <c r="P16" s="18">
        <f t="shared" si="0"/>
        <v>-5</v>
      </c>
      <c r="Q16" s="18">
        <f t="shared" si="1"/>
        <v>0</v>
      </c>
      <c r="R16" s="18">
        <f t="shared" si="2"/>
        <v>0</v>
      </c>
      <c r="S16" s="18">
        <f t="shared" si="3"/>
        <v>2</v>
      </c>
      <c r="T16" s="18">
        <f t="shared" si="4"/>
        <v>-7</v>
      </c>
      <c r="U16" s="26">
        <f t="shared" si="5"/>
        <v>-1.2315270935960592</v>
      </c>
      <c r="V16" s="26" t="e">
        <f t="shared" si="6"/>
        <v>#DIV/0!</v>
      </c>
      <c r="W16" s="26" t="e">
        <f t="shared" si="7"/>
        <v>#DIV/0!</v>
      </c>
      <c r="X16" s="26">
        <f t="shared" si="8"/>
        <v>2.8169014084507045</v>
      </c>
      <c r="Y16" s="26">
        <f t="shared" si="9"/>
        <v>-2.0895522388059704</v>
      </c>
    </row>
    <row r="17" spans="1:25" ht="21" customHeight="1">
      <c r="A17" s="17" t="s">
        <v>64</v>
      </c>
      <c r="B17" s="18">
        <v>306</v>
      </c>
      <c r="C17" s="18">
        <v>0</v>
      </c>
      <c r="D17" s="18">
        <v>0</v>
      </c>
      <c r="E17" s="18">
        <v>0</v>
      </c>
      <c r="F17" s="18">
        <v>0</v>
      </c>
      <c r="G17" s="18">
        <v>36</v>
      </c>
      <c r="H17" s="18">
        <v>270</v>
      </c>
      <c r="I17" s="18">
        <v>301</v>
      </c>
      <c r="J17" s="18">
        <v>0</v>
      </c>
      <c r="K17" s="18">
        <v>0</v>
      </c>
      <c r="L17" s="18">
        <v>0</v>
      </c>
      <c r="M17" s="18">
        <v>0</v>
      </c>
      <c r="N17" s="18">
        <v>35</v>
      </c>
      <c r="O17" s="18">
        <v>266</v>
      </c>
      <c r="P17" s="18">
        <f t="shared" si="0"/>
        <v>5</v>
      </c>
      <c r="Q17" s="18">
        <f t="shared" si="1"/>
        <v>0</v>
      </c>
      <c r="R17" s="18">
        <f t="shared" si="2"/>
        <v>0</v>
      </c>
      <c r="S17" s="18">
        <f t="shared" si="3"/>
        <v>1</v>
      </c>
      <c r="T17" s="18">
        <f t="shared" si="4"/>
        <v>4</v>
      </c>
      <c r="U17" s="26">
        <f t="shared" si="5"/>
        <v>1.6611295681063125</v>
      </c>
      <c r="V17" s="26" t="e">
        <f t="shared" si="6"/>
        <v>#DIV/0!</v>
      </c>
      <c r="W17" s="26" t="e">
        <f t="shared" si="7"/>
        <v>#DIV/0!</v>
      </c>
      <c r="X17" s="26">
        <f t="shared" si="8"/>
        <v>2.857142857142857</v>
      </c>
      <c r="Y17" s="26">
        <f t="shared" si="9"/>
        <v>1.5037593984962405</v>
      </c>
    </row>
    <row r="18" spans="1:25" ht="21" customHeight="1">
      <c r="A18" s="17" t="s">
        <v>65</v>
      </c>
      <c r="B18" s="18">
        <v>737</v>
      </c>
      <c r="C18" s="18">
        <v>0</v>
      </c>
      <c r="D18" s="18">
        <v>0</v>
      </c>
      <c r="E18" s="18">
        <v>0</v>
      </c>
      <c r="F18" s="18">
        <v>0</v>
      </c>
      <c r="G18" s="18">
        <v>52</v>
      </c>
      <c r="H18" s="18">
        <v>685</v>
      </c>
      <c r="I18" s="18">
        <v>715</v>
      </c>
      <c r="J18" s="18">
        <v>0</v>
      </c>
      <c r="K18" s="18">
        <v>0</v>
      </c>
      <c r="L18" s="18">
        <v>0</v>
      </c>
      <c r="M18" s="18">
        <v>0</v>
      </c>
      <c r="N18" s="18">
        <v>50</v>
      </c>
      <c r="O18" s="18">
        <v>665</v>
      </c>
      <c r="P18" s="18">
        <f t="shared" si="0"/>
        <v>22</v>
      </c>
      <c r="Q18" s="18">
        <f t="shared" si="1"/>
        <v>0</v>
      </c>
      <c r="R18" s="18">
        <f t="shared" si="2"/>
        <v>0</v>
      </c>
      <c r="S18" s="18">
        <f t="shared" si="3"/>
        <v>2</v>
      </c>
      <c r="T18" s="18">
        <f t="shared" si="4"/>
        <v>20</v>
      </c>
      <c r="U18" s="26">
        <f t="shared" si="5"/>
        <v>3.076923076923077</v>
      </c>
      <c r="V18" s="26" t="e">
        <f t="shared" si="6"/>
        <v>#DIV/0!</v>
      </c>
      <c r="W18" s="26" t="e">
        <f t="shared" si="7"/>
        <v>#DIV/0!</v>
      </c>
      <c r="X18" s="26">
        <f t="shared" si="8"/>
        <v>4</v>
      </c>
      <c r="Y18" s="26">
        <f t="shared" si="9"/>
        <v>3.007518796992481</v>
      </c>
    </row>
    <row r="19" spans="1:25" ht="14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6"/>
      <c r="V19" s="26"/>
      <c r="W19" s="26"/>
      <c r="X19" s="26"/>
      <c r="Y19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L27" sqref="L27"/>
    </sheetView>
  </sheetViews>
  <sheetFormatPr defaultColWidth="9.00390625" defaultRowHeight="14.25"/>
  <cols>
    <col min="1" max="1" width="10.5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" customHeight="1">
      <c r="A2" s="4">
        <v>44621</v>
      </c>
    </row>
    <row r="3" spans="1:25" s="1" customFormat="1" ht="21" customHeight="1">
      <c r="A3" s="5" t="s">
        <v>19</v>
      </c>
      <c r="B3" s="6" t="s">
        <v>21</v>
      </c>
      <c r="C3" s="7"/>
      <c r="D3" s="7"/>
      <c r="E3" s="7"/>
      <c r="F3" s="7"/>
      <c r="G3" s="7"/>
      <c r="H3" s="7"/>
      <c r="I3" s="21" t="s">
        <v>22</v>
      </c>
      <c r="J3" s="7"/>
      <c r="K3" s="7"/>
      <c r="L3" s="7"/>
      <c r="M3" s="7"/>
      <c r="N3" s="7"/>
      <c r="O3" s="7"/>
      <c r="P3" s="21" t="s">
        <v>41</v>
      </c>
      <c r="Q3" s="7"/>
      <c r="R3" s="7"/>
      <c r="S3" s="7"/>
      <c r="T3" s="7"/>
      <c r="U3" s="21" t="s">
        <v>42</v>
      </c>
      <c r="V3" s="7"/>
      <c r="W3" s="7"/>
      <c r="X3" s="7"/>
      <c r="Y3" s="7"/>
    </row>
    <row r="4" spans="1:25" s="1" customFormat="1" ht="21" customHeight="1">
      <c r="A4" s="8"/>
      <c r="B4" s="9" t="s">
        <v>43</v>
      </c>
      <c r="C4" s="10" t="s">
        <v>44</v>
      </c>
      <c r="D4" s="11"/>
      <c r="E4" s="11"/>
      <c r="F4" s="19" t="s">
        <v>45</v>
      </c>
      <c r="G4" s="19" t="s">
        <v>46</v>
      </c>
      <c r="H4" s="19" t="s">
        <v>47</v>
      </c>
      <c r="I4" s="9" t="s">
        <v>43</v>
      </c>
      <c r="J4" s="10" t="s">
        <v>44</v>
      </c>
      <c r="K4" s="11"/>
      <c r="L4" s="11"/>
      <c r="M4" s="19" t="s">
        <v>45</v>
      </c>
      <c r="N4" s="19" t="s">
        <v>46</v>
      </c>
      <c r="O4" s="19" t="s">
        <v>47</v>
      </c>
      <c r="P4" s="9" t="s">
        <v>43</v>
      </c>
      <c r="Q4" s="22" t="s">
        <v>48</v>
      </c>
      <c r="R4" s="23"/>
      <c r="S4" s="23"/>
      <c r="T4" s="23"/>
      <c r="U4" s="9" t="s">
        <v>43</v>
      </c>
      <c r="V4" s="22" t="s">
        <v>48</v>
      </c>
      <c r="W4" s="23"/>
      <c r="X4" s="23"/>
      <c r="Y4" s="23"/>
    </row>
    <row r="5" spans="1:25" s="1" customFormat="1" ht="21" customHeight="1">
      <c r="A5" s="12"/>
      <c r="B5" s="13"/>
      <c r="C5" s="14" t="s">
        <v>49</v>
      </c>
      <c r="D5" s="6" t="s">
        <v>50</v>
      </c>
      <c r="E5" s="6" t="s">
        <v>51</v>
      </c>
      <c r="F5" s="20"/>
      <c r="G5" s="20" t="s">
        <v>52</v>
      </c>
      <c r="H5" s="20" t="s">
        <v>52</v>
      </c>
      <c r="I5" s="13"/>
      <c r="J5" s="14" t="s">
        <v>49</v>
      </c>
      <c r="K5" s="6" t="s">
        <v>50</v>
      </c>
      <c r="L5" s="6" t="s">
        <v>51</v>
      </c>
      <c r="M5" s="20"/>
      <c r="N5" s="20" t="s">
        <v>52</v>
      </c>
      <c r="O5" s="20" t="s">
        <v>52</v>
      </c>
      <c r="P5" s="13"/>
      <c r="Q5" s="24" t="s">
        <v>44</v>
      </c>
      <c r="R5" s="25" t="s">
        <v>45</v>
      </c>
      <c r="S5" s="25" t="s">
        <v>46</v>
      </c>
      <c r="T5" s="25" t="s">
        <v>47</v>
      </c>
      <c r="U5" s="13"/>
      <c r="V5" s="24" t="s">
        <v>44</v>
      </c>
      <c r="W5" s="25" t="s">
        <v>45</v>
      </c>
      <c r="X5" s="25" t="s">
        <v>46</v>
      </c>
      <c r="Y5" s="25" t="s">
        <v>47</v>
      </c>
    </row>
    <row r="6" spans="1:25" ht="21" customHeight="1">
      <c r="A6" s="15" t="s">
        <v>53</v>
      </c>
      <c r="B6" s="16">
        <v>177646</v>
      </c>
      <c r="C6" s="16">
        <v>96265</v>
      </c>
      <c r="D6" s="16">
        <v>83734</v>
      </c>
      <c r="E6" s="16">
        <v>12531</v>
      </c>
      <c r="F6" s="16">
        <v>76728</v>
      </c>
      <c r="G6" s="16">
        <v>499</v>
      </c>
      <c r="H6" s="16">
        <v>4154</v>
      </c>
      <c r="I6" s="16">
        <v>172875</v>
      </c>
      <c r="J6" s="16">
        <v>96088</v>
      </c>
      <c r="K6" s="16">
        <v>82812</v>
      </c>
      <c r="L6" s="16">
        <v>13276</v>
      </c>
      <c r="M6" s="16">
        <v>72185</v>
      </c>
      <c r="N6" s="16">
        <v>498</v>
      </c>
      <c r="O6" s="16">
        <v>4104</v>
      </c>
      <c r="P6" s="18">
        <f aca="true" t="shared" si="0" ref="P6:P19">B6-I6</f>
        <v>4771</v>
      </c>
      <c r="Q6" s="18">
        <f aca="true" t="shared" si="1" ref="Q6:Q19">C6-J6</f>
        <v>177</v>
      </c>
      <c r="R6" s="18">
        <f aca="true" t="shared" si="2" ref="R6:R19">F6-M6</f>
        <v>4543</v>
      </c>
      <c r="S6" s="18">
        <f aca="true" t="shared" si="3" ref="S6:S19">G6-N6</f>
        <v>1</v>
      </c>
      <c r="T6" s="18">
        <f aca="true" t="shared" si="4" ref="T6:T19">H6-O6</f>
        <v>50</v>
      </c>
      <c r="U6" s="26">
        <f aca="true" t="shared" si="5" ref="U6:U19">P6/I6*100</f>
        <v>2.759797541576283</v>
      </c>
      <c r="V6" s="26">
        <f aca="true" t="shared" si="6" ref="V6:V19">Q6/J6*100</f>
        <v>0.18420614436766297</v>
      </c>
      <c r="W6" s="26">
        <f aca="true" t="shared" si="7" ref="W6:W19">R6/M6*100</f>
        <v>6.29355129181963</v>
      </c>
      <c r="X6" s="26">
        <f aca="true" t="shared" si="8" ref="X6:X19">S6/N6*100</f>
        <v>0.2008032128514056</v>
      </c>
      <c r="Y6" s="26">
        <f aca="true" t="shared" si="9" ref="Y6:Y19">T6/O6*100</f>
        <v>1.2183235867446394</v>
      </c>
    </row>
    <row r="7" spans="1:25" ht="21" customHeight="1">
      <c r="A7" s="17" t="s">
        <v>54</v>
      </c>
      <c r="B7" s="18">
        <v>28</v>
      </c>
      <c r="C7" s="18">
        <v>28</v>
      </c>
      <c r="D7" s="18">
        <v>28</v>
      </c>
      <c r="E7" s="18">
        <v>0</v>
      </c>
      <c r="F7" s="18">
        <v>0</v>
      </c>
      <c r="G7" s="18">
        <v>0</v>
      </c>
      <c r="H7" s="18">
        <v>0</v>
      </c>
      <c r="I7" s="18">
        <v>23</v>
      </c>
      <c r="J7" s="18">
        <v>23</v>
      </c>
      <c r="K7" s="18">
        <v>23</v>
      </c>
      <c r="L7" s="18">
        <v>0</v>
      </c>
      <c r="M7" s="18">
        <v>0</v>
      </c>
      <c r="N7" s="18">
        <v>0</v>
      </c>
      <c r="O7" s="18">
        <v>0</v>
      </c>
      <c r="P7" s="18">
        <f t="shared" si="0"/>
        <v>5</v>
      </c>
      <c r="Q7" s="18">
        <f t="shared" si="1"/>
        <v>5</v>
      </c>
      <c r="R7" s="18">
        <f t="shared" si="2"/>
        <v>0</v>
      </c>
      <c r="S7" s="18">
        <f t="shared" si="3"/>
        <v>0</v>
      </c>
      <c r="T7" s="18">
        <f t="shared" si="4"/>
        <v>0</v>
      </c>
      <c r="U7" s="26">
        <f t="shared" si="5"/>
        <v>21.73913043478261</v>
      </c>
      <c r="V7" s="26">
        <f t="shared" si="6"/>
        <v>21.73913043478261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21" customHeight="1">
      <c r="A8" s="17" t="s">
        <v>55</v>
      </c>
      <c r="B8" s="18">
        <v>2852</v>
      </c>
      <c r="C8" s="18">
        <v>2370</v>
      </c>
      <c r="D8" s="18">
        <v>2370</v>
      </c>
      <c r="E8" s="18">
        <v>0</v>
      </c>
      <c r="F8" s="18">
        <v>475</v>
      </c>
      <c r="G8" s="18">
        <v>5</v>
      </c>
      <c r="H8" s="18">
        <v>2</v>
      </c>
      <c r="I8" s="18">
        <v>2930</v>
      </c>
      <c r="J8" s="18">
        <v>2440</v>
      </c>
      <c r="K8" s="18">
        <v>2440</v>
      </c>
      <c r="L8" s="18">
        <v>0</v>
      </c>
      <c r="M8" s="18">
        <v>485</v>
      </c>
      <c r="N8" s="18">
        <v>3</v>
      </c>
      <c r="O8" s="18">
        <v>2</v>
      </c>
      <c r="P8" s="18">
        <f t="shared" si="0"/>
        <v>-78</v>
      </c>
      <c r="Q8" s="18">
        <f t="shared" si="1"/>
        <v>-70</v>
      </c>
      <c r="R8" s="18">
        <f t="shared" si="2"/>
        <v>-10</v>
      </c>
      <c r="S8" s="18">
        <f t="shared" si="3"/>
        <v>2</v>
      </c>
      <c r="T8" s="18">
        <f t="shared" si="4"/>
        <v>0</v>
      </c>
      <c r="U8" s="26">
        <f t="shared" si="5"/>
        <v>-2.6621160409556315</v>
      </c>
      <c r="V8" s="26">
        <f t="shared" si="6"/>
        <v>-2.8688524590163933</v>
      </c>
      <c r="W8" s="26">
        <f t="shared" si="7"/>
        <v>-2.0618556701030926</v>
      </c>
      <c r="X8" s="26">
        <f t="shared" si="8"/>
        <v>66.66666666666666</v>
      </c>
      <c r="Y8" s="26">
        <f t="shared" si="9"/>
        <v>0</v>
      </c>
    </row>
    <row r="9" spans="1:25" ht="21" customHeight="1">
      <c r="A9" s="17" t="s">
        <v>56</v>
      </c>
      <c r="B9" s="18">
        <v>156</v>
      </c>
      <c r="C9" s="18">
        <v>9</v>
      </c>
      <c r="D9" s="18">
        <v>9</v>
      </c>
      <c r="E9" s="18">
        <v>0</v>
      </c>
      <c r="F9" s="18">
        <v>63</v>
      </c>
      <c r="G9" s="18">
        <v>0</v>
      </c>
      <c r="H9" s="18">
        <v>84</v>
      </c>
      <c r="I9" s="18">
        <v>152</v>
      </c>
      <c r="J9" s="18">
        <v>10</v>
      </c>
      <c r="K9" s="18">
        <v>10</v>
      </c>
      <c r="L9" s="18">
        <v>0</v>
      </c>
      <c r="M9" s="18">
        <v>62</v>
      </c>
      <c r="N9" s="18">
        <v>0</v>
      </c>
      <c r="O9" s="18">
        <v>80</v>
      </c>
      <c r="P9" s="18">
        <f t="shared" si="0"/>
        <v>4</v>
      </c>
      <c r="Q9" s="18">
        <f t="shared" si="1"/>
        <v>-1</v>
      </c>
      <c r="R9" s="18">
        <f t="shared" si="2"/>
        <v>1</v>
      </c>
      <c r="S9" s="18">
        <f t="shared" si="3"/>
        <v>0</v>
      </c>
      <c r="T9" s="18">
        <f t="shared" si="4"/>
        <v>4</v>
      </c>
      <c r="U9" s="26">
        <f t="shared" si="5"/>
        <v>2.631578947368421</v>
      </c>
      <c r="V9" s="26">
        <f t="shared" si="6"/>
        <v>-10</v>
      </c>
      <c r="W9" s="26">
        <f t="shared" si="7"/>
        <v>1.6129032258064515</v>
      </c>
      <c r="X9" s="26" t="e">
        <f t="shared" si="8"/>
        <v>#DIV/0!</v>
      </c>
      <c r="Y9" s="26">
        <f t="shared" si="9"/>
        <v>5</v>
      </c>
    </row>
    <row r="10" spans="1:25" ht="21" customHeight="1">
      <c r="A10" s="17" t="s">
        <v>57</v>
      </c>
      <c r="B10" s="18">
        <v>59511</v>
      </c>
      <c r="C10" s="18">
        <v>22210</v>
      </c>
      <c r="D10" s="18">
        <v>22210</v>
      </c>
      <c r="E10" s="18">
        <v>0</v>
      </c>
      <c r="F10" s="18">
        <v>37090</v>
      </c>
      <c r="G10" s="18">
        <v>81</v>
      </c>
      <c r="H10" s="18">
        <v>130</v>
      </c>
      <c r="I10" s="18">
        <v>55353</v>
      </c>
      <c r="J10" s="18">
        <v>21997</v>
      </c>
      <c r="K10" s="18">
        <v>21997</v>
      </c>
      <c r="L10" s="18">
        <v>0</v>
      </c>
      <c r="M10" s="18">
        <v>33147</v>
      </c>
      <c r="N10" s="18">
        <v>82</v>
      </c>
      <c r="O10" s="18">
        <v>127</v>
      </c>
      <c r="P10" s="18">
        <f t="shared" si="0"/>
        <v>4158</v>
      </c>
      <c r="Q10" s="18">
        <f t="shared" si="1"/>
        <v>213</v>
      </c>
      <c r="R10" s="18">
        <f t="shared" si="2"/>
        <v>3943</v>
      </c>
      <c r="S10" s="18">
        <f t="shared" si="3"/>
        <v>-1</v>
      </c>
      <c r="T10" s="18">
        <f t="shared" si="4"/>
        <v>3</v>
      </c>
      <c r="U10" s="26">
        <f t="shared" si="5"/>
        <v>7.511787978971329</v>
      </c>
      <c r="V10" s="26">
        <f t="shared" si="6"/>
        <v>0.9683138609810429</v>
      </c>
      <c r="W10" s="26">
        <f t="shared" si="7"/>
        <v>11.895495821642985</v>
      </c>
      <c r="X10" s="26">
        <f t="shared" si="8"/>
        <v>-1.2195121951219512</v>
      </c>
      <c r="Y10" s="26">
        <f t="shared" si="9"/>
        <v>2.3622047244094486</v>
      </c>
    </row>
    <row r="11" spans="1:25" ht="21" customHeight="1">
      <c r="A11" s="17" t="s">
        <v>58</v>
      </c>
      <c r="B11" s="18">
        <v>7084</v>
      </c>
      <c r="C11" s="18">
        <v>1804</v>
      </c>
      <c r="D11" s="18">
        <v>1804</v>
      </c>
      <c r="E11" s="18">
        <v>0</v>
      </c>
      <c r="F11" s="18">
        <v>4633</v>
      </c>
      <c r="G11" s="18">
        <v>92</v>
      </c>
      <c r="H11" s="18">
        <v>555</v>
      </c>
      <c r="I11" s="18">
        <v>7095</v>
      </c>
      <c r="J11" s="18">
        <v>1811</v>
      </c>
      <c r="K11" s="18">
        <v>1811</v>
      </c>
      <c r="L11" s="18">
        <v>0</v>
      </c>
      <c r="M11" s="18">
        <v>4635</v>
      </c>
      <c r="N11" s="18">
        <v>93</v>
      </c>
      <c r="O11" s="18">
        <v>556</v>
      </c>
      <c r="P11" s="18">
        <f t="shared" si="0"/>
        <v>-11</v>
      </c>
      <c r="Q11" s="18">
        <f t="shared" si="1"/>
        <v>-7</v>
      </c>
      <c r="R11" s="18">
        <f t="shared" si="2"/>
        <v>-2</v>
      </c>
      <c r="S11" s="18">
        <f t="shared" si="3"/>
        <v>-1</v>
      </c>
      <c r="T11" s="18">
        <f t="shared" si="4"/>
        <v>-1</v>
      </c>
      <c r="U11" s="26">
        <f t="shared" si="5"/>
        <v>-0.15503875968992248</v>
      </c>
      <c r="V11" s="26">
        <f t="shared" si="6"/>
        <v>-0.3865267807840972</v>
      </c>
      <c r="W11" s="26">
        <f t="shared" si="7"/>
        <v>-0.043149946062567425</v>
      </c>
      <c r="X11" s="26">
        <f t="shared" si="8"/>
        <v>-1.0752688172043012</v>
      </c>
      <c r="Y11" s="26">
        <f t="shared" si="9"/>
        <v>-0.1798561151079137</v>
      </c>
    </row>
    <row r="12" spans="1:25" ht="21" customHeight="1">
      <c r="A12" s="17" t="s">
        <v>59</v>
      </c>
      <c r="B12" s="18">
        <v>21761</v>
      </c>
      <c r="C12" s="18">
        <v>8175</v>
      </c>
      <c r="D12" s="18">
        <v>8175</v>
      </c>
      <c r="E12" s="18">
        <v>0</v>
      </c>
      <c r="F12" s="18">
        <v>13161</v>
      </c>
      <c r="G12" s="18">
        <v>54</v>
      </c>
      <c r="H12" s="18">
        <v>371</v>
      </c>
      <c r="I12" s="18">
        <v>21295</v>
      </c>
      <c r="J12" s="18">
        <v>8143</v>
      </c>
      <c r="K12" s="18">
        <v>8143</v>
      </c>
      <c r="L12" s="18">
        <v>0</v>
      </c>
      <c r="M12" s="18">
        <v>12733</v>
      </c>
      <c r="N12" s="18">
        <v>54</v>
      </c>
      <c r="O12" s="18">
        <v>365</v>
      </c>
      <c r="P12" s="18">
        <f t="shared" si="0"/>
        <v>466</v>
      </c>
      <c r="Q12" s="18">
        <f t="shared" si="1"/>
        <v>32</v>
      </c>
      <c r="R12" s="18">
        <f t="shared" si="2"/>
        <v>428</v>
      </c>
      <c r="S12" s="18">
        <f t="shared" si="3"/>
        <v>0</v>
      </c>
      <c r="T12" s="18">
        <f t="shared" si="4"/>
        <v>6</v>
      </c>
      <c r="U12" s="26">
        <f t="shared" si="5"/>
        <v>2.188307114346091</v>
      </c>
      <c r="V12" s="26">
        <f t="shared" si="6"/>
        <v>0.3929755618322485</v>
      </c>
      <c r="W12" s="26">
        <f t="shared" si="7"/>
        <v>3.361344537815126</v>
      </c>
      <c r="X12" s="26">
        <f t="shared" si="8"/>
        <v>0</v>
      </c>
      <c r="Y12" s="26">
        <f t="shared" si="9"/>
        <v>1.643835616438356</v>
      </c>
    </row>
    <row r="13" spans="1:25" ht="21" customHeight="1">
      <c r="A13" s="17" t="s">
        <v>60</v>
      </c>
      <c r="B13" s="18">
        <v>34761</v>
      </c>
      <c r="C13" s="18">
        <v>26576</v>
      </c>
      <c r="D13" s="18">
        <v>25191</v>
      </c>
      <c r="E13" s="18">
        <v>1385</v>
      </c>
      <c r="F13" s="18">
        <v>7359</v>
      </c>
      <c r="G13" s="18">
        <v>0</v>
      </c>
      <c r="H13" s="18">
        <v>826</v>
      </c>
      <c r="I13" s="18">
        <v>34711</v>
      </c>
      <c r="J13" s="18">
        <v>26727</v>
      </c>
      <c r="K13" s="18">
        <v>24595</v>
      </c>
      <c r="L13" s="18">
        <v>2132</v>
      </c>
      <c r="M13" s="18">
        <v>7175</v>
      </c>
      <c r="N13" s="18">
        <v>0</v>
      </c>
      <c r="O13" s="18">
        <v>809</v>
      </c>
      <c r="P13" s="18">
        <f t="shared" si="0"/>
        <v>50</v>
      </c>
      <c r="Q13" s="18">
        <f t="shared" si="1"/>
        <v>-151</v>
      </c>
      <c r="R13" s="18">
        <f t="shared" si="2"/>
        <v>184</v>
      </c>
      <c r="S13" s="18">
        <f t="shared" si="3"/>
        <v>0</v>
      </c>
      <c r="T13" s="18">
        <f t="shared" si="4"/>
        <v>17</v>
      </c>
      <c r="U13" s="26">
        <f t="shared" si="5"/>
        <v>0.1440465558468497</v>
      </c>
      <c r="V13" s="26">
        <f t="shared" si="6"/>
        <v>-0.5649717514124294</v>
      </c>
      <c r="W13" s="26">
        <f t="shared" si="7"/>
        <v>2.5644599303135887</v>
      </c>
      <c r="X13" s="26" t="e">
        <f t="shared" si="8"/>
        <v>#DIV/0!</v>
      </c>
      <c r="Y13" s="26">
        <f t="shared" si="9"/>
        <v>2.1013597033374536</v>
      </c>
    </row>
    <row r="14" spans="1:25" ht="21" customHeight="1">
      <c r="A14" s="17" t="s">
        <v>61</v>
      </c>
      <c r="B14" s="18">
        <v>37762</v>
      </c>
      <c r="C14" s="18">
        <v>35026</v>
      </c>
      <c r="D14" s="18">
        <v>23880</v>
      </c>
      <c r="E14" s="18">
        <v>11146</v>
      </c>
      <c r="F14" s="18">
        <v>2716</v>
      </c>
      <c r="G14" s="18">
        <v>0</v>
      </c>
      <c r="H14" s="18">
        <v>20</v>
      </c>
      <c r="I14" s="18">
        <v>37605</v>
      </c>
      <c r="J14" s="18">
        <v>34869</v>
      </c>
      <c r="K14" s="18">
        <v>23725</v>
      </c>
      <c r="L14" s="18">
        <v>11144</v>
      </c>
      <c r="M14" s="18">
        <v>2716</v>
      </c>
      <c r="N14" s="18">
        <v>0</v>
      </c>
      <c r="O14" s="18">
        <v>20</v>
      </c>
      <c r="P14" s="18">
        <f t="shared" si="0"/>
        <v>157</v>
      </c>
      <c r="Q14" s="18">
        <f t="shared" si="1"/>
        <v>157</v>
      </c>
      <c r="R14" s="18">
        <f t="shared" si="2"/>
        <v>0</v>
      </c>
      <c r="S14" s="18">
        <f t="shared" si="3"/>
        <v>0</v>
      </c>
      <c r="T14" s="18">
        <f t="shared" si="4"/>
        <v>0</v>
      </c>
      <c r="U14" s="26">
        <f t="shared" si="5"/>
        <v>0.41749767318175773</v>
      </c>
      <c r="V14" s="26">
        <f t="shared" si="6"/>
        <v>0.45025667498350974</v>
      </c>
      <c r="W14" s="26">
        <f t="shared" si="7"/>
        <v>0</v>
      </c>
      <c r="X14" s="26" t="e">
        <f t="shared" si="8"/>
        <v>#DIV/0!</v>
      </c>
      <c r="Y14" s="26">
        <f t="shared" si="9"/>
        <v>0</v>
      </c>
    </row>
    <row r="15" spans="1:25" ht="21" customHeight="1">
      <c r="A15" s="17" t="s">
        <v>62</v>
      </c>
      <c r="B15" s="18">
        <v>12287</v>
      </c>
      <c r="C15" s="18">
        <v>67</v>
      </c>
      <c r="D15" s="18">
        <v>67</v>
      </c>
      <c r="E15" s="18">
        <v>0</v>
      </c>
      <c r="F15" s="18">
        <v>11231</v>
      </c>
      <c r="G15" s="18">
        <v>106</v>
      </c>
      <c r="H15" s="18">
        <v>883</v>
      </c>
      <c r="I15" s="18">
        <v>12289</v>
      </c>
      <c r="J15" s="18">
        <v>68</v>
      </c>
      <c r="K15" s="18">
        <v>68</v>
      </c>
      <c r="L15" s="18">
        <v>0</v>
      </c>
      <c r="M15" s="18">
        <v>11232</v>
      </c>
      <c r="N15" s="18">
        <v>110</v>
      </c>
      <c r="O15" s="18">
        <v>879</v>
      </c>
      <c r="P15" s="18">
        <f t="shared" si="0"/>
        <v>-2</v>
      </c>
      <c r="Q15" s="18">
        <f t="shared" si="1"/>
        <v>-1</v>
      </c>
      <c r="R15" s="18">
        <f t="shared" si="2"/>
        <v>-1</v>
      </c>
      <c r="S15" s="18">
        <f t="shared" si="3"/>
        <v>-4</v>
      </c>
      <c r="T15" s="18">
        <f t="shared" si="4"/>
        <v>4</v>
      </c>
      <c r="U15" s="26">
        <f t="shared" si="5"/>
        <v>-0.016274717226788186</v>
      </c>
      <c r="V15" s="26">
        <f t="shared" si="6"/>
        <v>-1.4705882352941175</v>
      </c>
      <c r="W15" s="26">
        <f t="shared" si="7"/>
        <v>-0.008903133903133903</v>
      </c>
      <c r="X15" s="26">
        <f t="shared" si="8"/>
        <v>-3.6363636363636362</v>
      </c>
      <c r="Y15" s="26">
        <f t="shared" si="9"/>
        <v>0.4550625711035267</v>
      </c>
    </row>
    <row r="16" spans="1:25" ht="21" customHeight="1">
      <c r="A16" s="17" t="s">
        <v>63</v>
      </c>
      <c r="B16" s="18">
        <v>401</v>
      </c>
      <c r="C16" s="18">
        <v>0</v>
      </c>
      <c r="D16" s="18">
        <v>0</v>
      </c>
      <c r="E16" s="18">
        <v>0</v>
      </c>
      <c r="F16" s="18">
        <v>0</v>
      </c>
      <c r="G16" s="18">
        <v>73</v>
      </c>
      <c r="H16" s="18">
        <v>328</v>
      </c>
      <c r="I16" s="18">
        <v>406</v>
      </c>
      <c r="J16" s="18">
        <v>0</v>
      </c>
      <c r="K16" s="18">
        <v>0</v>
      </c>
      <c r="L16" s="18">
        <v>0</v>
      </c>
      <c r="M16" s="18">
        <v>0</v>
      </c>
      <c r="N16" s="18">
        <v>71</v>
      </c>
      <c r="O16" s="18">
        <v>335</v>
      </c>
      <c r="P16" s="18">
        <f t="shared" si="0"/>
        <v>-5</v>
      </c>
      <c r="Q16" s="18">
        <f t="shared" si="1"/>
        <v>0</v>
      </c>
      <c r="R16" s="18">
        <f t="shared" si="2"/>
        <v>0</v>
      </c>
      <c r="S16" s="18">
        <f t="shared" si="3"/>
        <v>2</v>
      </c>
      <c r="T16" s="18">
        <f t="shared" si="4"/>
        <v>-7</v>
      </c>
      <c r="U16" s="26">
        <f t="shared" si="5"/>
        <v>-1.2315270935960592</v>
      </c>
      <c r="V16" s="26" t="e">
        <f t="shared" si="6"/>
        <v>#DIV/0!</v>
      </c>
      <c r="W16" s="26" t="e">
        <f t="shared" si="7"/>
        <v>#DIV/0!</v>
      </c>
      <c r="X16" s="26">
        <f t="shared" si="8"/>
        <v>2.8169014084507045</v>
      </c>
      <c r="Y16" s="26">
        <f t="shared" si="9"/>
        <v>-2.0895522388059704</v>
      </c>
    </row>
    <row r="17" spans="1:25" ht="21" customHeight="1">
      <c r="A17" s="17" t="s">
        <v>64</v>
      </c>
      <c r="B17" s="18">
        <v>306</v>
      </c>
      <c r="C17" s="18">
        <v>0</v>
      </c>
      <c r="D17" s="18">
        <v>0</v>
      </c>
      <c r="E17" s="18">
        <v>0</v>
      </c>
      <c r="F17" s="18">
        <v>0</v>
      </c>
      <c r="G17" s="18">
        <v>36</v>
      </c>
      <c r="H17" s="18">
        <v>270</v>
      </c>
      <c r="I17" s="18">
        <v>301</v>
      </c>
      <c r="J17" s="18">
        <v>0</v>
      </c>
      <c r="K17" s="18">
        <v>0</v>
      </c>
      <c r="L17" s="18">
        <v>0</v>
      </c>
      <c r="M17" s="18">
        <v>0</v>
      </c>
      <c r="N17" s="18">
        <v>35</v>
      </c>
      <c r="O17" s="18">
        <v>266</v>
      </c>
      <c r="P17" s="18">
        <f t="shared" si="0"/>
        <v>5</v>
      </c>
      <c r="Q17" s="18">
        <f t="shared" si="1"/>
        <v>0</v>
      </c>
      <c r="R17" s="18">
        <f t="shared" si="2"/>
        <v>0</v>
      </c>
      <c r="S17" s="18">
        <f t="shared" si="3"/>
        <v>1</v>
      </c>
      <c r="T17" s="18">
        <f t="shared" si="4"/>
        <v>4</v>
      </c>
      <c r="U17" s="26">
        <f t="shared" si="5"/>
        <v>1.6611295681063125</v>
      </c>
      <c r="V17" s="26" t="e">
        <f t="shared" si="6"/>
        <v>#DIV/0!</v>
      </c>
      <c r="W17" s="26" t="e">
        <f t="shared" si="7"/>
        <v>#DIV/0!</v>
      </c>
      <c r="X17" s="26">
        <f t="shared" si="8"/>
        <v>2.857142857142857</v>
      </c>
      <c r="Y17" s="26">
        <f t="shared" si="9"/>
        <v>1.5037593984962405</v>
      </c>
    </row>
    <row r="18" spans="1:25" ht="21" customHeight="1">
      <c r="A18" s="17" t="s">
        <v>65</v>
      </c>
      <c r="B18" s="18">
        <v>737</v>
      </c>
      <c r="C18" s="18">
        <v>0</v>
      </c>
      <c r="D18" s="18">
        <v>0</v>
      </c>
      <c r="E18" s="18">
        <v>0</v>
      </c>
      <c r="F18" s="18">
        <v>0</v>
      </c>
      <c r="G18" s="18">
        <v>52</v>
      </c>
      <c r="H18" s="18">
        <v>685</v>
      </c>
      <c r="I18" s="18">
        <v>715</v>
      </c>
      <c r="J18" s="18">
        <v>0</v>
      </c>
      <c r="K18" s="18">
        <v>0</v>
      </c>
      <c r="L18" s="18">
        <v>0</v>
      </c>
      <c r="M18" s="18">
        <v>0</v>
      </c>
      <c r="N18" s="18">
        <v>50</v>
      </c>
      <c r="O18" s="18">
        <v>665</v>
      </c>
      <c r="P18" s="18">
        <f t="shared" si="0"/>
        <v>22</v>
      </c>
      <c r="Q18" s="18">
        <f t="shared" si="1"/>
        <v>0</v>
      </c>
      <c r="R18" s="18">
        <f t="shared" si="2"/>
        <v>0</v>
      </c>
      <c r="S18" s="18">
        <f t="shared" si="3"/>
        <v>2</v>
      </c>
      <c r="T18" s="18">
        <f t="shared" si="4"/>
        <v>20</v>
      </c>
      <c r="U18" s="26">
        <f t="shared" si="5"/>
        <v>3.076923076923077</v>
      </c>
      <c r="V18" s="26" t="e">
        <f t="shared" si="6"/>
        <v>#DIV/0!</v>
      </c>
      <c r="W18" s="26" t="e">
        <f t="shared" si="7"/>
        <v>#DIV/0!</v>
      </c>
      <c r="X18" s="26">
        <f t="shared" si="8"/>
        <v>4</v>
      </c>
      <c r="Y18" s="26">
        <f t="shared" si="9"/>
        <v>3.007518796992481</v>
      </c>
    </row>
    <row r="19" spans="1:25" ht="14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6"/>
      <c r="V19" s="26"/>
      <c r="W19" s="26"/>
      <c r="X19" s="26"/>
      <c r="Y19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user</cp:lastModifiedBy>
  <cp:lastPrinted>2010-04-07T15:21:02Z</cp:lastPrinted>
  <dcterms:created xsi:type="dcterms:W3CDTF">2009-12-15T03:44:35Z</dcterms:created>
  <dcterms:modified xsi:type="dcterms:W3CDTF">2022-05-11T11:15:09Z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3783E7ADDE154354ABDFDBEF2DA789C0</vt:lpwstr>
  </property>
  <property fmtid="{D5CDD505-2E9C-101B-9397-08002B2CF9AE}" pid="4" name="퀀_generated_2.-2147483648">
    <vt:i4>2052</vt:i4>
  </property>
</Properties>
</file>