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3"/>
  </bookViews>
  <sheets>
    <sheet name="Sheet1" sheetId="1" r:id="rId1"/>
    <sheet name="正表" sheetId="2" r:id="rId2"/>
    <sheet name="当月数" sheetId="3" r:id="rId3"/>
    <sheet name="累计数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<sst xmlns="http://schemas.openxmlformats.org/spreadsheetml/2006/main" count="154" uniqueCount="74">
  <si>
    <t>制表机关：农业部</t>
  </si>
  <si>
    <t>批准机关：国家统计局</t>
  </si>
  <si>
    <t>批准文号：国统制[2008]27号</t>
  </si>
  <si>
    <t>福建省</t>
  </si>
  <si>
    <t>2020年渔业统计月报</t>
  </si>
  <si>
    <t>填报单位（盖章）：</t>
  </si>
  <si>
    <t>泉州市海洋与渔业局</t>
  </si>
  <si>
    <t>联系电话：</t>
  </si>
  <si>
    <t>主管统计负责人（盖章）：</t>
  </si>
  <si>
    <t>李建芳</t>
  </si>
  <si>
    <t>填 报 人：</t>
  </si>
  <si>
    <t>庄月云</t>
  </si>
  <si>
    <t>单位地址：</t>
  </si>
  <si>
    <t>泉州市东海行政中心C幢</t>
  </si>
  <si>
    <t xml:space="preserve"> 报送日期：</t>
  </si>
  <si>
    <t>2021年01月21日</t>
  </si>
  <si>
    <t>水产品产量快报(月报)</t>
  </si>
  <si>
    <t xml:space="preserve"> </t>
  </si>
  <si>
    <r>
      <t>表　　号：水产年报</t>
    </r>
    <r>
      <rPr>
        <sz val="9"/>
        <color indexed="8"/>
        <rFont val="ˎ̥"/>
        <family val="1"/>
      </rPr>
      <t>2</t>
    </r>
    <r>
      <rPr>
        <sz val="9"/>
        <color indexed="8"/>
        <rFont val="宋体"/>
        <family val="0"/>
      </rPr>
      <t>表</t>
    </r>
  </si>
  <si>
    <r>
      <t xml:space="preserve"> </t>
    </r>
    <r>
      <rPr>
        <sz val="9"/>
        <color indexed="8"/>
        <rFont val="宋体"/>
        <family val="0"/>
      </rPr>
      <t>制定机关：农　业　部</t>
    </r>
  </si>
  <si>
    <r>
      <t>批准文号：国统制﹝</t>
    </r>
    <r>
      <rPr>
        <sz val="9"/>
        <color indexed="8"/>
        <rFont val="ˎ̥"/>
        <family val="1"/>
      </rPr>
      <t>2017</t>
    </r>
    <r>
      <rPr>
        <sz val="9"/>
        <color indexed="8"/>
        <rFont val="宋体"/>
        <family val="0"/>
      </rPr>
      <t>﹞</t>
    </r>
    <r>
      <rPr>
        <sz val="9"/>
        <color indexed="8"/>
        <rFont val="ˎ̥"/>
        <family val="1"/>
      </rPr>
      <t>173</t>
    </r>
    <r>
      <rPr>
        <sz val="9"/>
        <color indexed="8"/>
        <rFont val="宋体"/>
        <family val="0"/>
      </rPr>
      <t>号</t>
    </r>
  </si>
  <si>
    <t xml:space="preserve">单位:  </t>
  </si>
  <si>
    <t xml:space="preserve">        年      月</t>
  </si>
  <si>
    <t xml:space="preserve">有效期至：2020年12月 </t>
  </si>
  <si>
    <t>指    标</t>
  </si>
  <si>
    <t>指标关系</t>
  </si>
  <si>
    <t>单位</t>
  </si>
  <si>
    <t>本月产量</t>
  </si>
  <si>
    <t>年初到本月累计</t>
  </si>
  <si>
    <t>上年同期累计</t>
  </si>
  <si>
    <t>水产品总产量</t>
  </si>
  <si>
    <r>
      <t>1</t>
    </r>
    <r>
      <rPr>
        <sz val="9"/>
        <color indexed="8"/>
        <rFont val="宋体"/>
        <family val="0"/>
      </rPr>
      <t>＝</t>
    </r>
    <r>
      <rPr>
        <sz val="9"/>
        <color indexed="8"/>
        <rFont val="ˎ̥"/>
        <family val="1"/>
      </rPr>
      <t>2+3+6+7</t>
    </r>
  </si>
  <si>
    <t>吨</t>
  </si>
  <si>
    <t>　海水养殖</t>
  </si>
  <si>
    <r>
      <t xml:space="preserve">     </t>
    </r>
    <r>
      <rPr>
        <sz val="9"/>
        <color indexed="8"/>
        <rFont val="宋体"/>
        <family val="0"/>
      </rPr>
      <t>海洋捕捞</t>
    </r>
  </si>
  <si>
    <t>3=4+5</t>
  </si>
  <si>
    <t>　   其中： 近海捕捞</t>
  </si>
  <si>
    <r>
      <t xml:space="preserve">                        </t>
    </r>
    <r>
      <rPr>
        <sz val="9"/>
        <color indexed="8"/>
        <rFont val="宋体"/>
        <family val="0"/>
      </rPr>
      <t>远洋捕捞</t>
    </r>
  </si>
  <si>
    <t xml:space="preserve">  淡水养殖</t>
  </si>
  <si>
    <t>　淡水捕捞</t>
  </si>
  <si>
    <t>单位负责人：                  统计负责人：                    填表人：                    报出日期：20   年     月     日</t>
  </si>
  <si>
    <t>填表说明：</t>
  </si>
  <si>
    <r>
      <t>1.</t>
    </r>
    <r>
      <rPr>
        <sz val="10"/>
        <rFont val="宋体"/>
        <family val="0"/>
      </rPr>
      <t>本表由各市、县、区渔业主管部门填报。</t>
    </r>
  </si>
  <si>
    <r>
      <t xml:space="preserve">2. </t>
    </r>
    <r>
      <rPr>
        <sz val="9"/>
        <color indexed="8"/>
        <rFont val="宋体"/>
        <family val="0"/>
      </rPr>
      <t>统计范围：全社会。</t>
    </r>
  </si>
  <si>
    <r>
      <t xml:space="preserve">3. </t>
    </r>
    <r>
      <rPr>
        <sz val="9"/>
        <color indexed="8"/>
        <rFont val="宋体"/>
        <family val="0"/>
      </rPr>
      <t>计量要求：一律取整数。</t>
    </r>
  </si>
  <si>
    <t>水产品产量月报表（当月数）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</si>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</sst>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\ \ General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9"/>
      <color indexed="8"/>
      <name val="ˎ̥"/>
      <family val="1"/>
    </font>
    <font>
      <sz val="10"/>
      <color indexed="8"/>
      <name val="宋体"/>
      <family val="0"/>
    </font>
    <font>
      <b/>
      <sz val="9"/>
      <color indexed="8"/>
      <name val="ˎ̥"/>
      <family val="1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ˎ̥"/>
      <family val="1"/>
    </font>
    <font>
      <sz val="10"/>
      <name val="Times New Roman"/>
      <family val="1"/>
    </font>
    <font>
      <sz val="8"/>
      <color indexed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0" fillId="6" borderId="0" applyNumberFormat="0" applyBorder="0" applyAlignment="0" applyProtection="0"/>
    <xf numFmtId="0" fontId="28" fillId="0" borderId="5" applyNumberFormat="0" applyFill="0" applyAlignment="0" applyProtection="0"/>
    <xf numFmtId="0" fontId="20" fillId="6" borderId="0" applyNumberFormat="0" applyBorder="0" applyAlignment="0" applyProtection="0"/>
    <xf numFmtId="0" fontId="34" fillId="8" borderId="6" applyNumberFormat="0" applyAlignment="0" applyProtection="0"/>
    <xf numFmtId="0" fontId="21" fillId="8" borderId="1" applyNumberFormat="0" applyAlignment="0" applyProtection="0"/>
    <xf numFmtId="0" fontId="36" fillId="9" borderId="7" applyNumberFormat="0" applyAlignment="0" applyProtection="0"/>
    <xf numFmtId="0" fontId="18" fillId="2" borderId="0" applyNumberFormat="0" applyBorder="0" applyAlignment="0" applyProtection="0"/>
    <xf numFmtId="0" fontId="20" fillId="10" borderId="0" applyNumberFormat="0" applyBorder="0" applyAlignment="0" applyProtection="0"/>
    <xf numFmtId="0" fontId="27" fillId="0" borderId="8" applyNumberFormat="0" applyFill="0" applyAlignment="0" applyProtection="0"/>
    <xf numFmtId="0" fontId="23" fillId="0" borderId="9" applyNumberFormat="0" applyFill="0" applyAlignment="0" applyProtection="0"/>
    <xf numFmtId="0" fontId="33" fillId="4" borderId="0" applyNumberFormat="0" applyBorder="0" applyAlignment="0" applyProtection="0"/>
    <xf numFmtId="0" fontId="35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0" fillId="16" borderId="0" applyNumberFormat="0" applyBorder="0" applyAlignment="0" applyProtection="0"/>
    <xf numFmtId="0" fontId="18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57" fontId="3" fillId="0" borderId="0" xfId="63" applyNumberFormat="1" applyFo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/>
      <protection/>
    </xf>
    <xf numFmtId="0" fontId="1" fillId="0" borderId="12" xfId="63" applyFont="1" applyBorder="1" applyAlignment="1">
      <alignment horizontal="center" vertical="center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0" fillId="0" borderId="14" xfId="63" applyBorder="1" applyAlignment="1">
      <alignment horizontal="center" vertical="center"/>
      <protection/>
    </xf>
    <xf numFmtId="0" fontId="4" fillId="0" borderId="10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15" xfId="63" applyBorder="1" applyAlignment="1">
      <alignment vertical="center" wrapText="1"/>
      <protection/>
    </xf>
    <xf numFmtId="0" fontId="5" fillId="0" borderId="11" xfId="63" applyFont="1" applyBorder="1">
      <alignment vertical="center"/>
      <protection/>
    </xf>
    <xf numFmtId="176" fontId="5" fillId="0" borderId="11" xfId="63" applyNumberFormat="1" applyFont="1" applyBorder="1" applyAlignment="1">
      <alignment horizontal="right" vertical="center" shrinkToFit="1"/>
      <protection/>
    </xf>
    <xf numFmtId="0" fontId="1" fillId="0" borderId="11" xfId="63" applyFont="1" applyBorder="1">
      <alignment vertical="center"/>
      <protection/>
    </xf>
    <xf numFmtId="176" fontId="1" fillId="0" borderId="11" xfId="63" applyNumberFormat="1" applyFont="1" applyBorder="1" applyAlignment="1">
      <alignment horizontal="right" vertical="center" shrinkToFi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/>
      <protection/>
    </xf>
    <xf numFmtId="0" fontId="4" fillId="0" borderId="11" xfId="63" applyFont="1" applyBorder="1" applyAlignment="1">
      <alignment vertical="center" wrapText="1"/>
      <protection/>
    </xf>
    <xf numFmtId="177" fontId="1" fillId="0" borderId="11" xfId="63" applyNumberFormat="1" applyFont="1" applyBorder="1" applyAlignment="1">
      <alignment horizontal="right" vertical="center" shrinkToFi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7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1" fillId="0" borderId="0" xfId="0" applyFont="1" applyFill="1" applyAlignment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76" fontId="1" fillId="0" borderId="22" xfId="63" applyNumberFormat="1" applyFont="1" applyBorder="1" applyAlignment="1">
      <alignment horizontal="center" vertical="center" shrinkToFit="1"/>
      <protection/>
    </xf>
    <xf numFmtId="176" fontId="1" fillId="0" borderId="23" xfId="63" applyNumberFormat="1" applyFont="1" applyBorder="1" applyAlignment="1">
      <alignment horizontal="center" vertical="center" shrinkToFit="1"/>
      <protection/>
    </xf>
    <xf numFmtId="0" fontId="4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76" fontId="1" fillId="0" borderId="25" xfId="63" applyNumberFormat="1" applyFont="1" applyBorder="1" applyAlignment="1">
      <alignment horizontal="center" vertical="center" shrinkToFit="1"/>
      <protection/>
    </xf>
    <xf numFmtId="176" fontId="1" fillId="0" borderId="26" xfId="63" applyNumberFormat="1" applyFont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workbookViewId="0" topLeftCell="A1">
      <selection activeCell="AK6" sqref="AK6"/>
    </sheetView>
  </sheetViews>
  <sheetFormatPr defaultColWidth="9.00390625" defaultRowHeight="14.25"/>
  <cols>
    <col min="1" max="52" width="2.25390625" style="0" customWidth="1"/>
  </cols>
  <sheetData>
    <row r="2" spans="42:44" ht="20.25">
      <c r="AP2" s="70" t="s">
        <v>0</v>
      </c>
      <c r="AR2" s="71"/>
    </row>
    <row r="3" spans="42:44" ht="20.25">
      <c r="AP3" s="70" t="s">
        <v>1</v>
      </c>
      <c r="AR3" s="71"/>
    </row>
    <row r="4" ht="14.25">
      <c r="AP4" s="70" t="s">
        <v>2</v>
      </c>
    </row>
    <row r="5" ht="46.5">
      <c r="Z5" s="68" t="s">
        <v>3</v>
      </c>
    </row>
    <row r="9" ht="46.5">
      <c r="Z9" s="68" t="s">
        <v>4</v>
      </c>
    </row>
    <row r="16" spans="17:24" ht="14.25">
      <c r="Q16" s="65"/>
      <c r="R16" s="65"/>
      <c r="S16" s="65"/>
      <c r="T16" s="65"/>
      <c r="U16" s="65"/>
      <c r="V16" s="65"/>
      <c r="W16" s="65"/>
      <c r="X16" s="65"/>
    </row>
    <row r="17" spans="3:50" ht="22.5">
      <c r="C17" s="64" t="s">
        <v>5</v>
      </c>
      <c r="L17" s="65"/>
      <c r="M17" s="65"/>
      <c r="N17" s="65"/>
      <c r="O17" s="66" t="s">
        <v>6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M17" s="69" t="s">
        <v>7</v>
      </c>
      <c r="AN17" s="66">
        <v>22281607</v>
      </c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7:24" ht="14.25">
      <c r="Q18" s="65"/>
      <c r="R18" s="65"/>
      <c r="S18" s="65"/>
      <c r="T18" s="65"/>
      <c r="U18" s="65"/>
      <c r="V18" s="65"/>
      <c r="W18" s="65"/>
      <c r="X18" s="65"/>
    </row>
    <row r="19" spans="3:50" ht="22.5">
      <c r="C19" s="64" t="s">
        <v>8</v>
      </c>
      <c r="Q19" s="65"/>
      <c r="R19" s="65"/>
      <c r="S19" s="66" t="s">
        <v>9</v>
      </c>
      <c r="T19" s="66"/>
      <c r="U19" s="66"/>
      <c r="V19" s="66"/>
      <c r="W19" s="66"/>
      <c r="X19" s="66"/>
      <c r="Y19" s="66"/>
      <c r="Z19" s="66"/>
      <c r="AA19" s="66"/>
      <c r="AB19" s="66"/>
      <c r="AC19" s="65"/>
      <c r="AD19" s="65"/>
      <c r="AE19" s="65"/>
      <c r="AM19" s="69" t="s">
        <v>10</v>
      </c>
      <c r="AN19" s="66" t="s">
        <v>11</v>
      </c>
      <c r="AO19" s="66"/>
      <c r="AP19" s="66"/>
      <c r="AQ19" s="66"/>
      <c r="AR19" s="66"/>
      <c r="AS19" s="66"/>
      <c r="AT19" s="66"/>
      <c r="AU19" s="66"/>
      <c r="AV19" s="66"/>
      <c r="AW19" s="66"/>
      <c r="AX19" s="66"/>
    </row>
    <row r="20" spans="17:24" ht="14.25">
      <c r="Q20" s="65"/>
      <c r="R20" s="65"/>
      <c r="S20" s="65"/>
      <c r="T20" s="67"/>
      <c r="U20" s="65"/>
      <c r="V20" s="65"/>
      <c r="W20" s="65"/>
      <c r="X20" s="65"/>
    </row>
    <row r="21" spans="3:50" ht="22.5">
      <c r="C21" s="64" t="s">
        <v>12</v>
      </c>
      <c r="J21" s="66" t="s">
        <v>13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M21" s="69" t="s">
        <v>14</v>
      </c>
      <c r="AN21" s="66" t="s">
        <v>15</v>
      </c>
      <c r="AO21" s="66"/>
      <c r="AP21" s="72"/>
      <c r="AQ21" s="72"/>
      <c r="AR21" s="72"/>
      <c r="AS21" s="72"/>
      <c r="AT21" s="72"/>
      <c r="AU21" s="66"/>
      <c r="AV21" s="66"/>
      <c r="AW21" s="66"/>
      <c r="AX21" s="66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28.50390625" style="0" customWidth="1"/>
    <col min="2" max="2" width="14.375" style="0" customWidth="1"/>
    <col min="3" max="3" width="13.75390625" style="0" customWidth="1"/>
    <col min="4" max="6" width="20.625" style="0" customWidth="1"/>
  </cols>
  <sheetData>
    <row r="1" spans="1:7" ht="31.5" customHeight="1">
      <c r="A1" s="27" t="s">
        <v>16</v>
      </c>
      <c r="B1" s="27"/>
      <c r="C1" s="27"/>
      <c r="D1" s="27"/>
      <c r="E1" s="27"/>
      <c r="F1" s="27"/>
      <c r="G1" s="28"/>
    </row>
    <row r="2" spans="1:7" ht="14.25">
      <c r="A2" s="29" t="s">
        <v>17</v>
      </c>
      <c r="B2" s="30"/>
      <c r="C2" s="30"/>
      <c r="D2" s="31"/>
      <c r="E2" s="32"/>
      <c r="F2" s="32" t="s">
        <v>18</v>
      </c>
      <c r="G2" s="33"/>
    </row>
    <row r="3" spans="1:7" ht="14.25">
      <c r="A3" s="30"/>
      <c r="B3" s="30"/>
      <c r="C3" s="30"/>
      <c r="D3" s="31"/>
      <c r="E3" s="33"/>
      <c r="F3" s="33" t="s">
        <v>19</v>
      </c>
      <c r="G3" s="33"/>
    </row>
    <row r="4" spans="1:7" ht="14.25">
      <c r="A4" s="30"/>
      <c r="B4" s="30"/>
      <c r="C4" s="30"/>
      <c r="D4" s="31"/>
      <c r="E4" s="32"/>
      <c r="F4" s="32" t="s">
        <v>1</v>
      </c>
      <c r="G4" s="33"/>
    </row>
    <row r="5" spans="1:7" ht="14.25">
      <c r="A5" s="30"/>
      <c r="B5" s="30"/>
      <c r="C5" s="30"/>
      <c r="D5" s="31"/>
      <c r="E5" s="32"/>
      <c r="F5" s="32" t="s">
        <v>20</v>
      </c>
      <c r="G5" s="33"/>
    </row>
    <row r="6" spans="1:7" ht="18" customHeight="1">
      <c r="A6" s="34" t="s">
        <v>21</v>
      </c>
      <c r="B6" s="35"/>
      <c r="C6" s="36" t="s">
        <v>22</v>
      </c>
      <c r="D6" s="36"/>
      <c r="E6" s="37"/>
      <c r="F6" s="37" t="s">
        <v>23</v>
      </c>
      <c r="G6" s="37"/>
    </row>
    <row r="7" spans="1:6" ht="30" customHeight="1">
      <c r="A7" s="38" t="s">
        <v>24</v>
      </c>
      <c r="B7" s="39" t="s">
        <v>25</v>
      </c>
      <c r="C7" s="40" t="s">
        <v>26</v>
      </c>
      <c r="D7" s="41" t="s">
        <v>27</v>
      </c>
      <c r="E7" s="40" t="s">
        <v>28</v>
      </c>
      <c r="F7" s="42" t="s">
        <v>29</v>
      </c>
    </row>
    <row r="8" spans="1:6" ht="30" customHeight="1">
      <c r="A8" s="43" t="s">
        <v>30</v>
      </c>
      <c r="B8" s="44" t="s">
        <v>31</v>
      </c>
      <c r="C8" s="45" t="s">
        <v>32</v>
      </c>
      <c r="D8" s="46">
        <f>_xlfn.IFERROR('当月数'!B6," ")</f>
        <v>137443</v>
      </c>
      <c r="E8" s="46">
        <f>_xlfn.IFERROR('累计数'!B6," ")</f>
        <v>1049880</v>
      </c>
      <c r="F8" s="47">
        <f>_xlfn.IFERROR('累计数'!I6," ")</f>
        <v>1069982</v>
      </c>
    </row>
    <row r="9" spans="1:6" ht="30" customHeight="1">
      <c r="A9" s="48" t="s">
        <v>33</v>
      </c>
      <c r="B9" s="49">
        <v>2</v>
      </c>
      <c r="C9" s="45" t="s">
        <v>32</v>
      </c>
      <c r="D9" s="46">
        <f>_xlfn.IFERROR('当月数'!F6," ")</f>
        <v>64603</v>
      </c>
      <c r="E9" s="46">
        <f>_xlfn.IFERROR('累计数'!F6," ")</f>
        <v>370605</v>
      </c>
      <c r="F9" s="47">
        <f>_xlfn.IFERROR('累计数'!M6," ")</f>
        <v>358385</v>
      </c>
    </row>
    <row r="10" spans="1:6" ht="30" customHeight="1">
      <c r="A10" s="43" t="s">
        <v>34</v>
      </c>
      <c r="B10" s="44" t="s">
        <v>35</v>
      </c>
      <c r="C10" s="45" t="s">
        <v>32</v>
      </c>
      <c r="D10" s="46">
        <f>_xlfn.IFERROR('当月数'!C6," ")</f>
        <v>70389</v>
      </c>
      <c r="E10" s="46">
        <f>_xlfn.IFERROR('累计数'!C6," ")</f>
        <v>663380</v>
      </c>
      <c r="F10" s="47">
        <f>_xlfn.IFERROR('累计数'!J6," ")</f>
        <v>696069</v>
      </c>
    </row>
    <row r="11" spans="1:6" ht="30" customHeight="1">
      <c r="A11" s="48" t="s">
        <v>36</v>
      </c>
      <c r="B11" s="49">
        <v>4</v>
      </c>
      <c r="C11" s="45" t="s">
        <v>32</v>
      </c>
      <c r="D11" s="46">
        <f>_xlfn.IFERROR('当月数'!D6," ")</f>
        <v>65565</v>
      </c>
      <c r="E11" s="46">
        <f>_xlfn.IFERROR('累计数'!D6," ")</f>
        <v>576568</v>
      </c>
      <c r="F11" s="47">
        <f>_xlfn.IFERROR('累计数'!K6," ")</f>
        <v>607656</v>
      </c>
    </row>
    <row r="12" spans="1:6" ht="30" customHeight="1">
      <c r="A12" s="43" t="s">
        <v>37</v>
      </c>
      <c r="B12" s="49">
        <v>5</v>
      </c>
      <c r="C12" s="45" t="s">
        <v>32</v>
      </c>
      <c r="D12" s="46">
        <f>_xlfn.IFERROR('当月数'!E6," ")</f>
        <v>4824</v>
      </c>
      <c r="E12" s="46">
        <f>_xlfn.IFERROR('累计数'!E6," ")</f>
        <v>86812</v>
      </c>
      <c r="F12" s="47">
        <f>_xlfn.IFERROR('累计数'!L6," ")</f>
        <v>88413</v>
      </c>
    </row>
    <row r="13" spans="1:6" ht="30" customHeight="1">
      <c r="A13" s="48" t="s">
        <v>38</v>
      </c>
      <c r="B13" s="49">
        <v>6</v>
      </c>
      <c r="C13" s="45" t="s">
        <v>32</v>
      </c>
      <c r="D13" s="46">
        <f>_xlfn.IFERROR('当月数'!H6," ")</f>
        <v>2128</v>
      </c>
      <c r="E13" s="46">
        <f>_xlfn.IFERROR('累计数'!H6," ")</f>
        <v>13817</v>
      </c>
      <c r="F13" s="47">
        <f>_xlfn.IFERROR('累计数'!O6," ")</f>
        <v>13495</v>
      </c>
    </row>
    <row r="14" spans="1:6" ht="30" customHeight="1">
      <c r="A14" s="50" t="s">
        <v>39</v>
      </c>
      <c r="B14" s="51">
        <v>7</v>
      </c>
      <c r="C14" s="52" t="s">
        <v>32</v>
      </c>
      <c r="D14" s="53">
        <f>_xlfn.IFERROR('当月数'!G6," ")</f>
        <v>323</v>
      </c>
      <c r="E14" s="53">
        <f>_xlfn.IFERROR('累计数'!G6," ")</f>
        <v>2078</v>
      </c>
      <c r="F14" s="54">
        <f>_xlfn.IFERROR('累计数'!N6," ")</f>
        <v>2033</v>
      </c>
    </row>
    <row r="15" spans="1:7" ht="19.5" customHeight="1">
      <c r="A15" s="55" t="s">
        <v>40</v>
      </c>
      <c r="B15" s="56"/>
      <c r="C15" s="56"/>
      <c r="D15" s="56"/>
      <c r="E15" s="56"/>
      <c r="F15" s="56"/>
      <c r="G15" s="56"/>
    </row>
    <row r="16" spans="1:2" ht="16.5" customHeight="1">
      <c r="A16" s="57" t="s">
        <v>41</v>
      </c>
      <c r="B16" s="58"/>
    </row>
    <row r="17" spans="1:7" ht="16.5" customHeight="1">
      <c r="A17" s="59" t="s">
        <v>42</v>
      </c>
      <c r="B17" s="60"/>
      <c r="C17" s="61"/>
      <c r="D17" s="61"/>
      <c r="E17" s="62"/>
      <c r="F17" s="62"/>
      <c r="G17" s="62"/>
    </row>
    <row r="18" spans="1:7" ht="16.5" customHeight="1">
      <c r="A18" s="63" t="s">
        <v>43</v>
      </c>
      <c r="B18" s="63"/>
      <c r="C18" s="63"/>
      <c r="D18" s="63"/>
      <c r="E18" s="63"/>
      <c r="F18" s="63"/>
      <c r="G18" s="63"/>
    </row>
    <row r="19" spans="1:7" ht="16.5" customHeight="1">
      <c r="A19" s="63" t="s">
        <v>44</v>
      </c>
      <c r="B19" s="63"/>
      <c r="C19" s="63"/>
      <c r="D19" s="63"/>
      <c r="E19" s="63"/>
      <c r="F19" s="63"/>
      <c r="G19" s="63"/>
    </row>
  </sheetData>
  <sheetProtection/>
  <mergeCells count="6">
    <mergeCell ref="A1:F1"/>
    <mergeCell ref="C6:D6"/>
    <mergeCell ref="A15:G15"/>
    <mergeCell ref="A16:B16"/>
    <mergeCell ref="A18:G18"/>
    <mergeCell ref="A19:G1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B6" sqref="AB6"/>
    </sheetView>
  </sheetViews>
  <sheetFormatPr defaultColWidth="9.00390625" defaultRowHeight="14.25"/>
  <cols>
    <col min="1" max="1" width="9.00390625" style="2" customWidth="1"/>
    <col min="2" max="2" width="6.75390625" style="2" customWidth="1"/>
    <col min="3" max="18" width="5.125" style="2" customWidth="1"/>
    <col min="19" max="20" width="4.875" style="2" customWidth="1"/>
    <col min="21" max="22" width="5.375" style="2" customWidth="1"/>
    <col min="23" max="23" width="5.875" style="2" customWidth="1"/>
    <col min="24" max="25" width="5.125" style="2" customWidth="1"/>
    <col min="26" max="16384" width="9.00390625" style="2" customWidth="1"/>
  </cols>
  <sheetData>
    <row r="1" spans="1:25" ht="22.5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44166</v>
      </c>
    </row>
    <row r="3" spans="1:25" s="1" customFormat="1" ht="14.25" customHeight="1">
      <c r="A3" s="5" t="s">
        <v>26</v>
      </c>
      <c r="B3" s="6" t="s">
        <v>46</v>
      </c>
      <c r="C3" s="7"/>
      <c r="D3" s="7"/>
      <c r="E3" s="7"/>
      <c r="F3" s="7"/>
      <c r="G3" s="7"/>
      <c r="H3" s="7"/>
      <c r="I3" s="21" t="s">
        <v>47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25.5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137443</v>
      </c>
      <c r="C6" s="18">
        <v>70389</v>
      </c>
      <c r="D6" s="18">
        <v>65565</v>
      </c>
      <c r="E6" s="18">
        <v>4824</v>
      </c>
      <c r="F6" s="18">
        <v>64603</v>
      </c>
      <c r="G6" s="18">
        <v>323</v>
      </c>
      <c r="H6" s="18">
        <v>2128</v>
      </c>
      <c r="I6" s="18">
        <v>145137</v>
      </c>
      <c r="J6" s="18">
        <v>70666</v>
      </c>
      <c r="K6" s="18">
        <v>64547</v>
      </c>
      <c r="L6" s="18">
        <v>6119</v>
      </c>
      <c r="M6" s="18">
        <v>71929</v>
      </c>
      <c r="N6" s="18">
        <v>412</v>
      </c>
      <c r="O6" s="18">
        <v>2130</v>
      </c>
      <c r="P6" s="20">
        <f aca="true" t="shared" si="0" ref="P6:P19">B6-I6</f>
        <v>-7694</v>
      </c>
      <c r="Q6" s="20">
        <f aca="true" t="shared" si="1" ref="Q6:Q19">C6-J6</f>
        <v>-277</v>
      </c>
      <c r="R6" s="20">
        <f aca="true" t="shared" si="2" ref="R6:R19">F6-M6</f>
        <v>-7326</v>
      </c>
      <c r="S6" s="20">
        <f aca="true" t="shared" si="3" ref="S6:S19">G6-N6</f>
        <v>-89</v>
      </c>
      <c r="T6" s="20">
        <f aca="true" t="shared" si="4" ref="T6:T19">H6-O6</f>
        <v>-2</v>
      </c>
      <c r="U6" s="26">
        <f aca="true" t="shared" si="5" ref="U6:U19">P6/I6*100</f>
        <v>-5.3011981782729425</v>
      </c>
      <c r="V6" s="26">
        <f aca="true" t="shared" si="6" ref="V6:V19">Q6/J6*100</f>
        <v>-0.3919848300455665</v>
      </c>
      <c r="W6" s="26">
        <f aca="true" t="shared" si="7" ref="W6:W19">R6/M6*100</f>
        <v>-10.18504358464597</v>
      </c>
      <c r="X6" s="26">
        <f aca="true" t="shared" si="8" ref="X6:X19">S6/N6*100</f>
        <v>-21.601941747572813</v>
      </c>
      <c r="Y6" s="26">
        <f aca="true" t="shared" si="9" ref="Y6:Y19">T6/O6*100</f>
        <v>-0.09389671361502347</v>
      </c>
    </row>
    <row r="7" spans="1:25" ht="14.25" customHeight="1">
      <c r="A7" s="19" t="s">
        <v>61</v>
      </c>
      <c r="B7" s="20">
        <v>22</v>
      </c>
      <c r="C7" s="20">
        <v>22</v>
      </c>
      <c r="D7" s="20">
        <v>22</v>
      </c>
      <c r="E7" s="20">
        <v>0</v>
      </c>
      <c r="F7" s="20">
        <v>0</v>
      </c>
      <c r="G7" s="20">
        <v>0</v>
      </c>
      <c r="H7" s="20">
        <v>0</v>
      </c>
      <c r="I7" s="20">
        <v>22</v>
      </c>
      <c r="J7" s="20">
        <v>22</v>
      </c>
      <c r="K7" s="20">
        <v>22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0</v>
      </c>
      <c r="Q7" s="20">
        <f t="shared" si="1"/>
        <v>0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0</v>
      </c>
      <c r="V7" s="26">
        <f t="shared" si="6"/>
        <v>0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159</v>
      </c>
      <c r="C8" s="20">
        <v>170</v>
      </c>
      <c r="D8" s="20">
        <v>170</v>
      </c>
      <c r="E8" s="20">
        <v>0</v>
      </c>
      <c r="F8" s="20">
        <v>-20</v>
      </c>
      <c r="G8" s="20">
        <v>0</v>
      </c>
      <c r="H8" s="20">
        <v>9</v>
      </c>
      <c r="I8" s="20">
        <v>-98</v>
      </c>
      <c r="J8" s="20">
        <v>-228</v>
      </c>
      <c r="K8" s="20">
        <v>-228</v>
      </c>
      <c r="L8" s="20">
        <v>0</v>
      </c>
      <c r="M8" s="20">
        <v>100</v>
      </c>
      <c r="N8" s="20">
        <v>0</v>
      </c>
      <c r="O8" s="20">
        <v>30</v>
      </c>
      <c r="P8" s="20">
        <f t="shared" si="0"/>
        <v>257</v>
      </c>
      <c r="Q8" s="20">
        <f t="shared" si="1"/>
        <v>398</v>
      </c>
      <c r="R8" s="20">
        <f t="shared" si="2"/>
        <v>-120</v>
      </c>
      <c r="S8" s="20">
        <f t="shared" si="3"/>
        <v>0</v>
      </c>
      <c r="T8" s="20">
        <f t="shared" si="4"/>
        <v>-21</v>
      </c>
      <c r="U8" s="26">
        <f t="shared" si="5"/>
        <v>-262.2448979591837</v>
      </c>
      <c r="V8" s="26">
        <f t="shared" si="6"/>
        <v>-174.56140350877195</v>
      </c>
      <c r="W8" s="26">
        <f t="shared" si="7"/>
        <v>-120</v>
      </c>
      <c r="X8" s="26" t="e">
        <f t="shared" si="8"/>
        <v>#DIV/0!</v>
      </c>
      <c r="Y8" s="26">
        <f t="shared" si="9"/>
        <v>-70</v>
      </c>
    </row>
    <row r="9" spans="1:25" ht="14.25" customHeight="1">
      <c r="A9" s="19" t="s">
        <v>63</v>
      </c>
      <c r="B9" s="20">
        <v>529</v>
      </c>
      <c r="C9" s="20">
        <v>14</v>
      </c>
      <c r="D9" s="20">
        <v>14</v>
      </c>
      <c r="E9" s="20">
        <v>0</v>
      </c>
      <c r="F9" s="20">
        <v>207</v>
      </c>
      <c r="G9" s="20">
        <v>0</v>
      </c>
      <c r="H9" s="20">
        <v>308</v>
      </c>
      <c r="I9" s="20">
        <v>518</v>
      </c>
      <c r="J9" s="20">
        <v>24</v>
      </c>
      <c r="K9" s="20">
        <v>24</v>
      </c>
      <c r="L9" s="20">
        <v>0</v>
      </c>
      <c r="M9" s="20">
        <v>212</v>
      </c>
      <c r="N9" s="20">
        <v>0</v>
      </c>
      <c r="O9" s="20">
        <v>282</v>
      </c>
      <c r="P9" s="20">
        <f t="shared" si="0"/>
        <v>11</v>
      </c>
      <c r="Q9" s="20">
        <f t="shared" si="1"/>
        <v>-10</v>
      </c>
      <c r="R9" s="20">
        <f t="shared" si="2"/>
        <v>-5</v>
      </c>
      <c r="S9" s="20">
        <f t="shared" si="3"/>
        <v>0</v>
      </c>
      <c r="T9" s="20">
        <f t="shared" si="4"/>
        <v>26</v>
      </c>
      <c r="U9" s="26">
        <f t="shared" si="5"/>
        <v>2.1235521235521233</v>
      </c>
      <c r="V9" s="26">
        <f t="shared" si="6"/>
        <v>-41.66666666666667</v>
      </c>
      <c r="W9" s="26">
        <f t="shared" si="7"/>
        <v>-2.358490566037736</v>
      </c>
      <c r="X9" s="26" t="e">
        <f t="shared" si="8"/>
        <v>#DIV/0!</v>
      </c>
      <c r="Y9" s="26">
        <f t="shared" si="9"/>
        <v>9.219858156028367</v>
      </c>
    </row>
    <row r="10" spans="1:25" ht="14.25" customHeight="1">
      <c r="A10" s="19" t="s">
        <v>64</v>
      </c>
      <c r="B10" s="20">
        <v>16897</v>
      </c>
      <c r="C10" s="20">
        <v>14157</v>
      </c>
      <c r="D10" s="20">
        <v>14157</v>
      </c>
      <c r="E10" s="20">
        <v>0</v>
      </c>
      <c r="F10" s="20">
        <v>2620</v>
      </c>
      <c r="G10" s="20">
        <v>37</v>
      </c>
      <c r="H10" s="20">
        <v>83</v>
      </c>
      <c r="I10" s="20">
        <v>27097</v>
      </c>
      <c r="J10" s="20">
        <v>14625</v>
      </c>
      <c r="K10" s="20">
        <v>12577</v>
      </c>
      <c r="L10" s="20">
        <v>2048</v>
      </c>
      <c r="M10" s="20">
        <v>12346</v>
      </c>
      <c r="N10" s="20">
        <v>17</v>
      </c>
      <c r="O10" s="20">
        <v>109</v>
      </c>
      <c r="P10" s="20">
        <f t="shared" si="0"/>
        <v>-10200</v>
      </c>
      <c r="Q10" s="20">
        <f t="shared" si="1"/>
        <v>-468</v>
      </c>
      <c r="R10" s="20">
        <f t="shared" si="2"/>
        <v>-9726</v>
      </c>
      <c r="S10" s="20">
        <f t="shared" si="3"/>
        <v>20</v>
      </c>
      <c r="T10" s="20">
        <f t="shared" si="4"/>
        <v>-26</v>
      </c>
      <c r="U10" s="26">
        <f t="shared" si="5"/>
        <v>-37.64254345499502</v>
      </c>
      <c r="V10" s="26">
        <f t="shared" si="6"/>
        <v>-3.2</v>
      </c>
      <c r="W10" s="26">
        <f t="shared" si="7"/>
        <v>-78.7785517576543</v>
      </c>
      <c r="X10" s="26">
        <f t="shared" si="8"/>
        <v>117.64705882352942</v>
      </c>
      <c r="Y10" s="26">
        <f t="shared" si="9"/>
        <v>-23.853211009174313</v>
      </c>
    </row>
    <row r="11" spans="1:25" ht="14.25" customHeight="1">
      <c r="A11" s="19" t="s">
        <v>65</v>
      </c>
      <c r="B11" s="20">
        <v>2642</v>
      </c>
      <c r="C11" s="20">
        <v>817</v>
      </c>
      <c r="D11" s="20">
        <v>817</v>
      </c>
      <c r="E11" s="20">
        <v>0</v>
      </c>
      <c r="F11" s="20">
        <v>1530</v>
      </c>
      <c r="G11" s="20">
        <v>33</v>
      </c>
      <c r="H11" s="20">
        <v>262</v>
      </c>
      <c r="I11" s="20">
        <v>2951</v>
      </c>
      <c r="J11" s="20">
        <v>1170</v>
      </c>
      <c r="K11" s="20">
        <v>1170</v>
      </c>
      <c r="L11" s="20">
        <v>0</v>
      </c>
      <c r="M11" s="20">
        <v>1430</v>
      </c>
      <c r="N11" s="20">
        <v>83</v>
      </c>
      <c r="O11" s="20">
        <v>268</v>
      </c>
      <c r="P11" s="20">
        <f t="shared" si="0"/>
        <v>-309</v>
      </c>
      <c r="Q11" s="20">
        <f t="shared" si="1"/>
        <v>-353</v>
      </c>
      <c r="R11" s="20">
        <f t="shared" si="2"/>
        <v>100</v>
      </c>
      <c r="S11" s="20">
        <f t="shared" si="3"/>
        <v>-50</v>
      </c>
      <c r="T11" s="20">
        <f t="shared" si="4"/>
        <v>-6</v>
      </c>
      <c r="U11" s="26">
        <f t="shared" si="5"/>
        <v>-10.471026770586242</v>
      </c>
      <c r="V11" s="26">
        <f t="shared" si="6"/>
        <v>-30.17094017094017</v>
      </c>
      <c r="W11" s="26">
        <f t="shared" si="7"/>
        <v>6.993006993006993</v>
      </c>
      <c r="X11" s="26">
        <f t="shared" si="8"/>
        <v>-60.24096385542169</v>
      </c>
      <c r="Y11" s="26">
        <f t="shared" si="9"/>
        <v>-2.2388059701492535</v>
      </c>
    </row>
    <row r="12" spans="1:25" ht="14.25" customHeight="1">
      <c r="A12" s="19" t="s">
        <v>66</v>
      </c>
      <c r="B12" s="20">
        <v>10050</v>
      </c>
      <c r="C12" s="20">
        <v>1699</v>
      </c>
      <c r="D12" s="20">
        <v>1699</v>
      </c>
      <c r="E12" s="20">
        <v>0</v>
      </c>
      <c r="F12" s="20">
        <v>8159</v>
      </c>
      <c r="G12" s="20">
        <v>21</v>
      </c>
      <c r="H12" s="20">
        <v>171</v>
      </c>
      <c r="I12" s="20">
        <v>9988</v>
      </c>
      <c r="J12" s="20">
        <v>1802</v>
      </c>
      <c r="K12" s="20">
        <v>1802</v>
      </c>
      <c r="L12" s="20">
        <v>0</v>
      </c>
      <c r="M12" s="20">
        <v>8015</v>
      </c>
      <c r="N12" s="20">
        <v>21</v>
      </c>
      <c r="O12" s="20">
        <v>150</v>
      </c>
      <c r="P12" s="20">
        <f t="shared" si="0"/>
        <v>62</v>
      </c>
      <c r="Q12" s="20">
        <f t="shared" si="1"/>
        <v>-103</v>
      </c>
      <c r="R12" s="20">
        <f t="shared" si="2"/>
        <v>144</v>
      </c>
      <c r="S12" s="20">
        <f t="shared" si="3"/>
        <v>0</v>
      </c>
      <c r="T12" s="20">
        <f t="shared" si="4"/>
        <v>21</v>
      </c>
      <c r="U12" s="26">
        <f t="shared" si="5"/>
        <v>0.6207448938726472</v>
      </c>
      <c r="V12" s="26">
        <f t="shared" si="6"/>
        <v>-5.7158712541620424</v>
      </c>
      <c r="W12" s="26">
        <f t="shared" si="7"/>
        <v>1.7966313162819714</v>
      </c>
      <c r="X12" s="26">
        <f t="shared" si="8"/>
        <v>0</v>
      </c>
      <c r="Y12" s="26">
        <f t="shared" si="9"/>
        <v>14.000000000000002</v>
      </c>
    </row>
    <row r="13" spans="1:25" ht="14.25" customHeight="1">
      <c r="A13" s="19" t="s">
        <v>67</v>
      </c>
      <c r="B13" s="20">
        <v>18241</v>
      </c>
      <c r="C13" s="20">
        <v>16687</v>
      </c>
      <c r="D13" s="20">
        <v>14656</v>
      </c>
      <c r="E13" s="20">
        <v>2031</v>
      </c>
      <c r="F13" s="20">
        <v>1554</v>
      </c>
      <c r="G13" s="20">
        <v>0</v>
      </c>
      <c r="H13" s="20">
        <v>0</v>
      </c>
      <c r="I13" s="20">
        <v>12680</v>
      </c>
      <c r="J13" s="20">
        <v>12680</v>
      </c>
      <c r="K13" s="20">
        <v>17112</v>
      </c>
      <c r="L13" s="20">
        <v>-4432</v>
      </c>
      <c r="M13" s="20">
        <v>0</v>
      </c>
      <c r="N13" s="20">
        <v>0</v>
      </c>
      <c r="O13" s="20">
        <v>0</v>
      </c>
      <c r="P13" s="20">
        <f t="shared" si="0"/>
        <v>5561</v>
      </c>
      <c r="Q13" s="20">
        <f t="shared" si="1"/>
        <v>4007</v>
      </c>
      <c r="R13" s="20">
        <f t="shared" si="2"/>
        <v>1554</v>
      </c>
      <c r="S13" s="20">
        <f t="shared" si="3"/>
        <v>0</v>
      </c>
      <c r="T13" s="20">
        <f t="shared" si="4"/>
        <v>0</v>
      </c>
      <c r="U13" s="26">
        <f t="shared" si="5"/>
        <v>43.85646687697161</v>
      </c>
      <c r="V13" s="26">
        <f t="shared" si="6"/>
        <v>31.600946372239747</v>
      </c>
      <c r="W13" s="26" t="e">
        <f t="shared" si="7"/>
        <v>#DIV/0!</v>
      </c>
      <c r="X13" s="26" t="e">
        <f t="shared" si="8"/>
        <v>#DIV/0!</v>
      </c>
      <c r="Y13" s="26" t="e">
        <f t="shared" si="9"/>
        <v>#DIV/0!</v>
      </c>
    </row>
    <row r="14" spans="1:25" ht="14.25" customHeight="1">
      <c r="A14" s="19" t="s">
        <v>68</v>
      </c>
      <c r="B14" s="20">
        <v>78739</v>
      </c>
      <c r="C14" s="20">
        <v>36790</v>
      </c>
      <c r="D14" s="20">
        <v>33997</v>
      </c>
      <c r="E14" s="20">
        <v>2793</v>
      </c>
      <c r="F14" s="20">
        <v>41626</v>
      </c>
      <c r="G14" s="20">
        <v>0</v>
      </c>
      <c r="H14" s="20">
        <v>323</v>
      </c>
      <c r="I14" s="20">
        <v>81666</v>
      </c>
      <c r="J14" s="20">
        <v>40535</v>
      </c>
      <c r="K14" s="20">
        <v>32032</v>
      </c>
      <c r="L14" s="20">
        <v>8503</v>
      </c>
      <c r="M14" s="20">
        <v>40808</v>
      </c>
      <c r="N14" s="20">
        <v>0</v>
      </c>
      <c r="O14" s="20">
        <v>323</v>
      </c>
      <c r="P14" s="20">
        <f t="shared" si="0"/>
        <v>-2927</v>
      </c>
      <c r="Q14" s="20">
        <f t="shared" si="1"/>
        <v>-3745</v>
      </c>
      <c r="R14" s="20">
        <f t="shared" si="2"/>
        <v>818</v>
      </c>
      <c r="S14" s="20">
        <f t="shared" si="3"/>
        <v>0</v>
      </c>
      <c r="T14" s="20">
        <f t="shared" si="4"/>
        <v>0</v>
      </c>
      <c r="U14" s="26">
        <f t="shared" si="5"/>
        <v>-3.5841108907011483</v>
      </c>
      <c r="V14" s="26">
        <f t="shared" si="6"/>
        <v>-9.238929320340446</v>
      </c>
      <c r="W14" s="26">
        <f t="shared" si="7"/>
        <v>2.0045089198196435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9091</v>
      </c>
      <c r="C15" s="20">
        <v>33</v>
      </c>
      <c r="D15" s="20">
        <v>33</v>
      </c>
      <c r="E15" s="20">
        <v>0</v>
      </c>
      <c r="F15" s="20">
        <v>8927</v>
      </c>
      <c r="G15" s="20">
        <v>1</v>
      </c>
      <c r="H15" s="20">
        <v>130</v>
      </c>
      <c r="I15" s="20">
        <v>9245</v>
      </c>
      <c r="J15" s="20">
        <v>36</v>
      </c>
      <c r="K15" s="20">
        <v>36</v>
      </c>
      <c r="L15" s="20">
        <v>0</v>
      </c>
      <c r="M15" s="20">
        <v>9018</v>
      </c>
      <c r="N15" s="20">
        <v>4</v>
      </c>
      <c r="O15" s="20">
        <v>187</v>
      </c>
      <c r="P15" s="20">
        <f t="shared" si="0"/>
        <v>-154</v>
      </c>
      <c r="Q15" s="20">
        <f t="shared" si="1"/>
        <v>-3</v>
      </c>
      <c r="R15" s="20">
        <f t="shared" si="2"/>
        <v>-91</v>
      </c>
      <c r="S15" s="20">
        <f t="shared" si="3"/>
        <v>-3</v>
      </c>
      <c r="T15" s="20">
        <f t="shared" si="4"/>
        <v>-57</v>
      </c>
      <c r="U15" s="26">
        <f t="shared" si="5"/>
        <v>-1.6657652785289345</v>
      </c>
      <c r="V15" s="26">
        <f t="shared" si="6"/>
        <v>-8.333333333333332</v>
      </c>
      <c r="W15" s="26">
        <f t="shared" si="7"/>
        <v>-1.00909292526059</v>
      </c>
      <c r="X15" s="26">
        <f t="shared" si="8"/>
        <v>-75</v>
      </c>
      <c r="Y15" s="26">
        <f t="shared" si="9"/>
        <v>-30.481283422459892</v>
      </c>
    </row>
    <row r="16" spans="1:25" ht="14.25" customHeight="1">
      <c r="A16" s="19" t="s">
        <v>70</v>
      </c>
      <c r="B16" s="20">
        <v>547</v>
      </c>
      <c r="C16" s="20">
        <v>0</v>
      </c>
      <c r="D16" s="20">
        <v>0</v>
      </c>
      <c r="E16" s="20">
        <v>0</v>
      </c>
      <c r="F16" s="20">
        <v>0</v>
      </c>
      <c r="G16" s="20">
        <v>98</v>
      </c>
      <c r="H16" s="20">
        <v>449</v>
      </c>
      <c r="I16" s="20">
        <v>550</v>
      </c>
      <c r="J16" s="20">
        <v>0</v>
      </c>
      <c r="K16" s="20">
        <v>0</v>
      </c>
      <c r="L16" s="20">
        <v>0</v>
      </c>
      <c r="M16" s="20">
        <v>0</v>
      </c>
      <c r="N16" s="20">
        <v>157</v>
      </c>
      <c r="O16" s="20">
        <v>393</v>
      </c>
      <c r="P16" s="20">
        <f t="shared" si="0"/>
        <v>-3</v>
      </c>
      <c r="Q16" s="20">
        <f t="shared" si="1"/>
        <v>0</v>
      </c>
      <c r="R16" s="20">
        <f t="shared" si="2"/>
        <v>0</v>
      </c>
      <c r="S16" s="20">
        <f t="shared" si="3"/>
        <v>-59</v>
      </c>
      <c r="T16" s="20">
        <f t="shared" si="4"/>
        <v>56</v>
      </c>
      <c r="U16" s="26">
        <f t="shared" si="5"/>
        <v>-0.5454545454545455</v>
      </c>
      <c r="V16" s="26" t="e">
        <f t="shared" si="6"/>
        <v>#DIV/0!</v>
      </c>
      <c r="W16" s="26" t="e">
        <f t="shared" si="7"/>
        <v>#DIV/0!</v>
      </c>
      <c r="X16" s="26">
        <f t="shared" si="8"/>
        <v>-37.57961783439491</v>
      </c>
      <c r="Y16" s="26">
        <f t="shared" si="9"/>
        <v>14.249363867684478</v>
      </c>
    </row>
    <row r="17" spans="1:25" ht="14.25" customHeight="1">
      <c r="A17" s="19" t="s">
        <v>71</v>
      </c>
      <c r="B17" s="20">
        <v>205</v>
      </c>
      <c r="C17" s="20">
        <v>0</v>
      </c>
      <c r="D17" s="20">
        <v>0</v>
      </c>
      <c r="E17" s="20">
        <v>0</v>
      </c>
      <c r="F17" s="20">
        <v>0</v>
      </c>
      <c r="G17" s="20">
        <v>46</v>
      </c>
      <c r="H17" s="20">
        <v>159</v>
      </c>
      <c r="I17" s="20">
        <v>207</v>
      </c>
      <c r="J17" s="20">
        <v>0</v>
      </c>
      <c r="K17" s="20">
        <v>0</v>
      </c>
      <c r="L17" s="20">
        <v>0</v>
      </c>
      <c r="M17" s="20">
        <v>0</v>
      </c>
      <c r="N17" s="20">
        <v>43</v>
      </c>
      <c r="O17" s="20">
        <v>164</v>
      </c>
      <c r="P17" s="20">
        <f t="shared" si="0"/>
        <v>-2</v>
      </c>
      <c r="Q17" s="20">
        <f t="shared" si="1"/>
        <v>0</v>
      </c>
      <c r="R17" s="20">
        <f t="shared" si="2"/>
        <v>0</v>
      </c>
      <c r="S17" s="20">
        <f t="shared" si="3"/>
        <v>3</v>
      </c>
      <c r="T17" s="20">
        <f t="shared" si="4"/>
        <v>-5</v>
      </c>
      <c r="U17" s="26">
        <f t="shared" si="5"/>
        <v>-0.966183574879227</v>
      </c>
      <c r="V17" s="26" t="e">
        <f t="shared" si="6"/>
        <v>#DIV/0!</v>
      </c>
      <c r="W17" s="26" t="e">
        <f t="shared" si="7"/>
        <v>#DIV/0!</v>
      </c>
      <c r="X17" s="26">
        <f t="shared" si="8"/>
        <v>6.976744186046512</v>
      </c>
      <c r="Y17" s="26">
        <f t="shared" si="9"/>
        <v>-3.048780487804878</v>
      </c>
    </row>
    <row r="18" spans="1:25" ht="14.25" customHeight="1">
      <c r="A18" s="19" t="s">
        <v>72</v>
      </c>
      <c r="B18" s="20">
        <v>321</v>
      </c>
      <c r="C18" s="20">
        <v>0</v>
      </c>
      <c r="D18" s="20">
        <v>0</v>
      </c>
      <c r="E18" s="20">
        <v>0</v>
      </c>
      <c r="F18" s="20">
        <v>0</v>
      </c>
      <c r="G18" s="20">
        <v>87</v>
      </c>
      <c r="H18" s="20">
        <v>234</v>
      </c>
      <c r="I18" s="20">
        <v>311</v>
      </c>
      <c r="J18" s="20">
        <v>0</v>
      </c>
      <c r="K18" s="20">
        <v>0</v>
      </c>
      <c r="L18" s="20">
        <v>0</v>
      </c>
      <c r="M18" s="20">
        <v>0</v>
      </c>
      <c r="N18" s="20">
        <v>87</v>
      </c>
      <c r="O18" s="20">
        <v>224</v>
      </c>
      <c r="P18" s="20">
        <f t="shared" si="0"/>
        <v>10</v>
      </c>
      <c r="Q18" s="20">
        <f t="shared" si="1"/>
        <v>0</v>
      </c>
      <c r="R18" s="20">
        <f t="shared" si="2"/>
        <v>0</v>
      </c>
      <c r="S18" s="20">
        <f t="shared" si="3"/>
        <v>0</v>
      </c>
      <c r="T18" s="20">
        <f t="shared" si="4"/>
        <v>10</v>
      </c>
      <c r="U18" s="26">
        <f t="shared" si="5"/>
        <v>3.215434083601286</v>
      </c>
      <c r="V18" s="26" t="e">
        <f t="shared" si="6"/>
        <v>#DIV/0!</v>
      </c>
      <c r="W18" s="26" t="e">
        <f t="shared" si="7"/>
        <v>#DIV/0!</v>
      </c>
      <c r="X18" s="26">
        <f t="shared" si="8"/>
        <v>0</v>
      </c>
      <c r="Y18" s="26">
        <f t="shared" si="9"/>
        <v>4.464285714285714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07847222222222222" right="0.03888888888888889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0"/>
  <sheetViews>
    <sheetView tabSelected="1" workbookViewId="0" topLeftCell="A1">
      <selection activeCell="AB5" sqref="AB5"/>
    </sheetView>
  </sheetViews>
  <sheetFormatPr defaultColWidth="9.00390625" defaultRowHeight="14.25"/>
  <cols>
    <col min="1" max="1" width="9.00390625" style="2" customWidth="1"/>
    <col min="2" max="2" width="6.25390625" style="2" customWidth="1"/>
    <col min="3" max="4" width="5.75390625" style="2" customWidth="1"/>
    <col min="5" max="8" width="5.125" style="2" customWidth="1"/>
    <col min="9" max="13" width="5.75390625" style="2" customWidth="1"/>
    <col min="14" max="18" width="4.875" style="2" customWidth="1"/>
    <col min="19" max="20" width="4.375" style="2" customWidth="1"/>
    <col min="21" max="23" width="5.00390625" style="2" customWidth="1"/>
    <col min="24" max="25" width="4.50390625" style="2" customWidth="1"/>
    <col min="26" max="16384" width="9.00390625" style="2" customWidth="1"/>
  </cols>
  <sheetData>
    <row r="1" spans="1:25" ht="22.5">
      <c r="A1" s="3" t="s">
        <v>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4.25">
      <c r="A2" s="4">
        <v>44166</v>
      </c>
    </row>
    <row r="3" spans="1:25" s="1" customFormat="1" ht="14.25" customHeight="1">
      <c r="A3" s="5" t="s">
        <v>26</v>
      </c>
      <c r="B3" s="6" t="s">
        <v>28</v>
      </c>
      <c r="C3" s="7"/>
      <c r="D3" s="7"/>
      <c r="E3" s="7"/>
      <c r="F3" s="7"/>
      <c r="G3" s="7"/>
      <c r="H3" s="7"/>
      <c r="I3" s="21" t="s">
        <v>29</v>
      </c>
      <c r="J3" s="7"/>
      <c r="K3" s="7"/>
      <c r="L3" s="7"/>
      <c r="M3" s="7"/>
      <c r="N3" s="7"/>
      <c r="O3" s="7"/>
      <c r="P3" s="21" t="s">
        <v>48</v>
      </c>
      <c r="Q3" s="7"/>
      <c r="R3" s="7"/>
      <c r="S3" s="7"/>
      <c r="T3" s="7"/>
      <c r="U3" s="21" t="s">
        <v>49</v>
      </c>
      <c r="V3" s="7"/>
      <c r="W3" s="7"/>
      <c r="X3" s="7"/>
      <c r="Y3" s="7"/>
    </row>
    <row r="4" spans="1:25" s="1" customFormat="1" ht="14.25" customHeight="1">
      <c r="A4" s="8"/>
      <c r="B4" s="9" t="s">
        <v>50</v>
      </c>
      <c r="C4" s="10" t="s">
        <v>51</v>
      </c>
      <c r="D4" s="11"/>
      <c r="E4" s="11"/>
      <c r="F4" s="12" t="s">
        <v>52</v>
      </c>
      <c r="G4" s="12" t="s">
        <v>53</v>
      </c>
      <c r="H4" s="12" t="s">
        <v>54</v>
      </c>
      <c r="I4" s="9" t="s">
        <v>50</v>
      </c>
      <c r="J4" s="10" t="s">
        <v>51</v>
      </c>
      <c r="K4" s="11"/>
      <c r="L4" s="11"/>
      <c r="M4" s="12" t="s">
        <v>52</v>
      </c>
      <c r="N4" s="12" t="s">
        <v>53</v>
      </c>
      <c r="O4" s="12" t="s">
        <v>54</v>
      </c>
      <c r="P4" s="9" t="s">
        <v>50</v>
      </c>
      <c r="Q4" s="22" t="s">
        <v>55</v>
      </c>
      <c r="R4" s="23"/>
      <c r="S4" s="23"/>
      <c r="T4" s="23"/>
      <c r="U4" s="9" t="s">
        <v>50</v>
      </c>
      <c r="V4" s="22" t="s">
        <v>55</v>
      </c>
      <c r="W4" s="23"/>
      <c r="X4" s="23"/>
      <c r="Y4" s="23"/>
    </row>
    <row r="5" spans="1:25" s="1" customFormat="1" ht="27" customHeight="1">
      <c r="A5" s="13"/>
      <c r="B5" s="14"/>
      <c r="C5" s="15" t="s">
        <v>56</v>
      </c>
      <c r="D5" s="6" t="s">
        <v>57</v>
      </c>
      <c r="E5" s="6" t="s">
        <v>58</v>
      </c>
      <c r="F5" s="16"/>
      <c r="G5" s="16" t="s">
        <v>59</v>
      </c>
      <c r="H5" s="16" t="s">
        <v>59</v>
      </c>
      <c r="I5" s="14"/>
      <c r="J5" s="15" t="s">
        <v>56</v>
      </c>
      <c r="K5" s="6" t="s">
        <v>57</v>
      </c>
      <c r="L5" s="6" t="s">
        <v>58</v>
      </c>
      <c r="M5" s="16"/>
      <c r="N5" s="16" t="s">
        <v>59</v>
      </c>
      <c r="O5" s="16" t="s">
        <v>59</v>
      </c>
      <c r="P5" s="14"/>
      <c r="Q5" s="24" t="s">
        <v>51</v>
      </c>
      <c r="R5" s="25" t="s">
        <v>52</v>
      </c>
      <c r="S5" s="25" t="s">
        <v>53</v>
      </c>
      <c r="T5" s="25" t="s">
        <v>54</v>
      </c>
      <c r="U5" s="14"/>
      <c r="V5" s="24" t="s">
        <v>51</v>
      </c>
      <c r="W5" s="25" t="s">
        <v>52</v>
      </c>
      <c r="X5" s="25" t="s">
        <v>53</v>
      </c>
      <c r="Y5" s="25" t="s">
        <v>54</v>
      </c>
    </row>
    <row r="6" spans="1:25" ht="14.25" customHeight="1">
      <c r="A6" s="17" t="s">
        <v>60</v>
      </c>
      <c r="B6" s="18">
        <v>1049880</v>
      </c>
      <c r="C6" s="18">
        <v>663380</v>
      </c>
      <c r="D6" s="18">
        <v>576568</v>
      </c>
      <c r="E6" s="18">
        <v>86812</v>
      </c>
      <c r="F6" s="18">
        <v>370605</v>
      </c>
      <c r="G6" s="18">
        <v>2078</v>
      </c>
      <c r="H6" s="18">
        <v>13817</v>
      </c>
      <c r="I6" s="18">
        <v>1069982</v>
      </c>
      <c r="J6" s="18">
        <v>696069</v>
      </c>
      <c r="K6" s="18">
        <v>607656</v>
      </c>
      <c r="L6" s="18">
        <v>88413</v>
      </c>
      <c r="M6" s="18">
        <v>358385</v>
      </c>
      <c r="N6" s="18">
        <v>2033</v>
      </c>
      <c r="O6" s="18">
        <v>13495</v>
      </c>
      <c r="P6" s="20">
        <f aca="true" t="shared" si="0" ref="P6:P19">B6-I6</f>
        <v>-20102</v>
      </c>
      <c r="Q6" s="20">
        <f aca="true" t="shared" si="1" ref="Q6:Q19">C6-J6</f>
        <v>-32689</v>
      </c>
      <c r="R6" s="20">
        <f aca="true" t="shared" si="2" ref="R6:R19">F6-M6</f>
        <v>12220</v>
      </c>
      <c r="S6" s="20">
        <f aca="true" t="shared" si="3" ref="S6:S19">G6-N6</f>
        <v>45</v>
      </c>
      <c r="T6" s="20">
        <f aca="true" t="shared" si="4" ref="T6:T19">H6-O6</f>
        <v>322</v>
      </c>
      <c r="U6" s="26">
        <f aca="true" t="shared" si="5" ref="U6:U19">P6/I6*100</f>
        <v>-1.8787231934742827</v>
      </c>
      <c r="V6" s="26">
        <f aca="true" t="shared" si="6" ref="V6:V19">Q6/J6*100</f>
        <v>-4.696229827790061</v>
      </c>
      <c r="W6" s="26">
        <f aca="true" t="shared" si="7" ref="W6:W19">R6/M6*100</f>
        <v>3.4097409210764957</v>
      </c>
      <c r="X6" s="26">
        <f aca="true" t="shared" si="8" ref="X6:X19">S6/N6*100</f>
        <v>2.2134776192818495</v>
      </c>
      <c r="Y6" s="26">
        <f aca="true" t="shared" si="9" ref="Y6:Y19">T6/O6*100</f>
        <v>2.3860689144127454</v>
      </c>
    </row>
    <row r="7" spans="1:25" ht="14.25" customHeight="1">
      <c r="A7" s="19" t="s">
        <v>61</v>
      </c>
      <c r="B7" s="20">
        <v>88</v>
      </c>
      <c r="C7" s="20">
        <v>88</v>
      </c>
      <c r="D7" s="20">
        <v>88</v>
      </c>
      <c r="E7" s="20">
        <v>0</v>
      </c>
      <c r="F7" s="20">
        <v>0</v>
      </c>
      <c r="G7" s="20">
        <v>0</v>
      </c>
      <c r="H7" s="20">
        <v>0</v>
      </c>
      <c r="I7" s="20">
        <v>85</v>
      </c>
      <c r="J7" s="20">
        <v>85</v>
      </c>
      <c r="K7" s="20">
        <v>85</v>
      </c>
      <c r="L7" s="20">
        <v>0</v>
      </c>
      <c r="M7" s="20">
        <v>0</v>
      </c>
      <c r="N7" s="20">
        <v>0</v>
      </c>
      <c r="O7" s="20">
        <v>0</v>
      </c>
      <c r="P7" s="20">
        <f t="shared" si="0"/>
        <v>3</v>
      </c>
      <c r="Q7" s="20">
        <f t="shared" si="1"/>
        <v>3</v>
      </c>
      <c r="R7" s="20">
        <f t="shared" si="2"/>
        <v>0</v>
      </c>
      <c r="S7" s="20">
        <f t="shared" si="3"/>
        <v>0</v>
      </c>
      <c r="T7" s="20">
        <f t="shared" si="4"/>
        <v>0</v>
      </c>
      <c r="U7" s="26">
        <f t="shared" si="5"/>
        <v>3.5294117647058822</v>
      </c>
      <c r="V7" s="26">
        <f t="shared" si="6"/>
        <v>3.5294117647058822</v>
      </c>
      <c r="W7" s="26" t="e">
        <f t="shared" si="7"/>
        <v>#DIV/0!</v>
      </c>
      <c r="X7" s="26" t="e">
        <f t="shared" si="8"/>
        <v>#DIV/0!</v>
      </c>
      <c r="Y7" s="26" t="e">
        <f t="shared" si="9"/>
        <v>#DIV/0!</v>
      </c>
    </row>
    <row r="8" spans="1:25" ht="14.25" customHeight="1">
      <c r="A8" s="19" t="s">
        <v>62</v>
      </c>
      <c r="B8" s="20">
        <v>13211</v>
      </c>
      <c r="C8" s="20">
        <v>11544</v>
      </c>
      <c r="D8" s="20">
        <v>11544</v>
      </c>
      <c r="E8" s="20">
        <v>0</v>
      </c>
      <c r="F8" s="20">
        <v>1630</v>
      </c>
      <c r="G8" s="20">
        <v>7</v>
      </c>
      <c r="H8" s="20">
        <v>30</v>
      </c>
      <c r="I8" s="20">
        <v>13887</v>
      </c>
      <c r="J8" s="20">
        <v>12295</v>
      </c>
      <c r="K8" s="20">
        <v>12295</v>
      </c>
      <c r="L8" s="20">
        <v>0</v>
      </c>
      <c r="M8" s="20">
        <v>1562</v>
      </c>
      <c r="N8" s="20">
        <v>0</v>
      </c>
      <c r="O8" s="20">
        <v>30</v>
      </c>
      <c r="P8" s="20">
        <f t="shared" si="0"/>
        <v>-676</v>
      </c>
      <c r="Q8" s="20">
        <f t="shared" si="1"/>
        <v>-751</v>
      </c>
      <c r="R8" s="20">
        <f t="shared" si="2"/>
        <v>68</v>
      </c>
      <c r="S8" s="20">
        <f t="shared" si="3"/>
        <v>7</v>
      </c>
      <c r="T8" s="20">
        <f t="shared" si="4"/>
        <v>0</v>
      </c>
      <c r="U8" s="26">
        <f t="shared" si="5"/>
        <v>-4.867862029235976</v>
      </c>
      <c r="V8" s="26">
        <f t="shared" si="6"/>
        <v>-6.108174054493697</v>
      </c>
      <c r="W8" s="26">
        <f t="shared" si="7"/>
        <v>4.353393085787452</v>
      </c>
      <c r="X8" s="26" t="e">
        <f t="shared" si="8"/>
        <v>#DIV/0!</v>
      </c>
      <c r="Y8" s="26">
        <f t="shared" si="9"/>
        <v>0</v>
      </c>
    </row>
    <row r="9" spans="1:25" ht="14.25" customHeight="1">
      <c r="A9" s="19" t="s">
        <v>63</v>
      </c>
      <c r="B9" s="20">
        <v>1634</v>
      </c>
      <c r="C9" s="20">
        <v>95</v>
      </c>
      <c r="D9" s="20">
        <v>95</v>
      </c>
      <c r="E9" s="20">
        <v>0</v>
      </c>
      <c r="F9" s="20">
        <v>746</v>
      </c>
      <c r="G9" s="20">
        <v>0</v>
      </c>
      <c r="H9" s="20">
        <v>793</v>
      </c>
      <c r="I9" s="20">
        <v>1598</v>
      </c>
      <c r="J9" s="20">
        <v>102</v>
      </c>
      <c r="K9" s="20">
        <v>102</v>
      </c>
      <c r="L9" s="20">
        <v>0</v>
      </c>
      <c r="M9" s="20">
        <v>741</v>
      </c>
      <c r="N9" s="20">
        <v>0</v>
      </c>
      <c r="O9" s="20">
        <v>755</v>
      </c>
      <c r="P9" s="20">
        <f t="shared" si="0"/>
        <v>36</v>
      </c>
      <c r="Q9" s="20">
        <f t="shared" si="1"/>
        <v>-7</v>
      </c>
      <c r="R9" s="20">
        <f t="shared" si="2"/>
        <v>5</v>
      </c>
      <c r="S9" s="20">
        <f t="shared" si="3"/>
        <v>0</v>
      </c>
      <c r="T9" s="20">
        <f t="shared" si="4"/>
        <v>38</v>
      </c>
      <c r="U9" s="26">
        <f t="shared" si="5"/>
        <v>2.252816020025031</v>
      </c>
      <c r="V9" s="26">
        <f t="shared" si="6"/>
        <v>-6.862745098039216</v>
      </c>
      <c r="W9" s="26">
        <f t="shared" si="7"/>
        <v>0.6747638326585695</v>
      </c>
      <c r="X9" s="26" t="e">
        <f t="shared" si="8"/>
        <v>#DIV/0!</v>
      </c>
      <c r="Y9" s="26">
        <f t="shared" si="9"/>
        <v>5.033112582781457</v>
      </c>
    </row>
    <row r="10" spans="1:25" ht="14.25" customHeight="1">
      <c r="A10" s="19" t="s">
        <v>64</v>
      </c>
      <c r="B10" s="20">
        <v>213081</v>
      </c>
      <c r="C10" s="20">
        <v>104870</v>
      </c>
      <c r="D10" s="20">
        <v>104870</v>
      </c>
      <c r="E10" s="20">
        <v>0</v>
      </c>
      <c r="F10" s="20">
        <v>107381</v>
      </c>
      <c r="G10" s="20">
        <v>307</v>
      </c>
      <c r="H10" s="20">
        <v>523</v>
      </c>
      <c r="I10" s="20">
        <v>225644</v>
      </c>
      <c r="J10" s="20">
        <v>124088</v>
      </c>
      <c r="K10" s="20">
        <v>104932</v>
      </c>
      <c r="L10" s="20">
        <v>19156</v>
      </c>
      <c r="M10" s="20">
        <v>100730</v>
      </c>
      <c r="N10" s="20">
        <v>305</v>
      </c>
      <c r="O10" s="20">
        <v>521</v>
      </c>
      <c r="P10" s="20">
        <f t="shared" si="0"/>
        <v>-12563</v>
      </c>
      <c r="Q10" s="20">
        <f t="shared" si="1"/>
        <v>-19218</v>
      </c>
      <c r="R10" s="20">
        <f t="shared" si="2"/>
        <v>6651</v>
      </c>
      <c r="S10" s="20">
        <f t="shared" si="3"/>
        <v>2</v>
      </c>
      <c r="T10" s="20">
        <f t="shared" si="4"/>
        <v>2</v>
      </c>
      <c r="U10" s="26">
        <f t="shared" si="5"/>
        <v>-5.567619790466399</v>
      </c>
      <c r="V10" s="26">
        <f t="shared" si="6"/>
        <v>-15.487396041518922</v>
      </c>
      <c r="W10" s="26">
        <f t="shared" si="7"/>
        <v>6.602799563188723</v>
      </c>
      <c r="X10" s="26">
        <f t="shared" si="8"/>
        <v>0.6557377049180327</v>
      </c>
      <c r="Y10" s="26">
        <f t="shared" si="9"/>
        <v>0.3838771593090211</v>
      </c>
    </row>
    <row r="11" spans="1:25" ht="14.25" customHeight="1">
      <c r="A11" s="19" t="s">
        <v>65</v>
      </c>
      <c r="B11" s="20">
        <v>25551</v>
      </c>
      <c r="C11" s="20">
        <v>8200</v>
      </c>
      <c r="D11" s="20">
        <v>8200</v>
      </c>
      <c r="E11" s="20">
        <v>0</v>
      </c>
      <c r="F11" s="20">
        <v>15074</v>
      </c>
      <c r="G11" s="20">
        <v>486</v>
      </c>
      <c r="H11" s="20">
        <v>1791</v>
      </c>
      <c r="I11" s="20">
        <v>25425</v>
      </c>
      <c r="J11" s="20">
        <v>8972</v>
      </c>
      <c r="K11" s="20">
        <v>8972</v>
      </c>
      <c r="L11" s="20">
        <v>0</v>
      </c>
      <c r="M11" s="20">
        <v>14373</v>
      </c>
      <c r="N11" s="20">
        <v>462</v>
      </c>
      <c r="O11" s="20">
        <v>1618</v>
      </c>
      <c r="P11" s="20">
        <f t="shared" si="0"/>
        <v>126</v>
      </c>
      <c r="Q11" s="20">
        <f t="shared" si="1"/>
        <v>-772</v>
      </c>
      <c r="R11" s="20">
        <f t="shared" si="2"/>
        <v>701</v>
      </c>
      <c r="S11" s="20">
        <f t="shared" si="3"/>
        <v>24</v>
      </c>
      <c r="T11" s="20">
        <f t="shared" si="4"/>
        <v>173</v>
      </c>
      <c r="U11" s="26">
        <f t="shared" si="5"/>
        <v>0.49557522123893805</v>
      </c>
      <c r="V11" s="26">
        <f t="shared" si="6"/>
        <v>-8.604547481052162</v>
      </c>
      <c r="W11" s="26">
        <f t="shared" si="7"/>
        <v>4.877200306129549</v>
      </c>
      <c r="X11" s="26">
        <f t="shared" si="8"/>
        <v>5.194805194805195</v>
      </c>
      <c r="Y11" s="26">
        <f t="shared" si="9"/>
        <v>10.69221260815822</v>
      </c>
    </row>
    <row r="12" spans="1:25" ht="14.25" customHeight="1">
      <c r="A12" s="19" t="s">
        <v>66</v>
      </c>
      <c r="B12" s="20">
        <v>88298</v>
      </c>
      <c r="C12" s="20">
        <v>23896</v>
      </c>
      <c r="D12" s="20">
        <v>23896</v>
      </c>
      <c r="E12" s="20">
        <v>0</v>
      </c>
      <c r="F12" s="20">
        <v>62987</v>
      </c>
      <c r="G12" s="20">
        <v>179</v>
      </c>
      <c r="H12" s="20">
        <v>1236</v>
      </c>
      <c r="I12" s="20">
        <v>88131</v>
      </c>
      <c r="J12" s="20">
        <v>25550</v>
      </c>
      <c r="K12" s="20">
        <v>25550</v>
      </c>
      <c r="L12" s="20">
        <v>0</v>
      </c>
      <c r="M12" s="20">
        <v>61188</v>
      </c>
      <c r="N12" s="20">
        <v>177</v>
      </c>
      <c r="O12" s="20">
        <v>1216</v>
      </c>
      <c r="P12" s="20">
        <f t="shared" si="0"/>
        <v>167</v>
      </c>
      <c r="Q12" s="20">
        <f t="shared" si="1"/>
        <v>-1654</v>
      </c>
      <c r="R12" s="20">
        <f t="shared" si="2"/>
        <v>1799</v>
      </c>
      <c r="S12" s="20">
        <f t="shared" si="3"/>
        <v>2</v>
      </c>
      <c r="T12" s="20">
        <f t="shared" si="4"/>
        <v>20</v>
      </c>
      <c r="U12" s="26">
        <f t="shared" si="5"/>
        <v>0.18949064460859402</v>
      </c>
      <c r="V12" s="26">
        <f t="shared" si="6"/>
        <v>-6.473581213307241</v>
      </c>
      <c r="W12" s="26">
        <f t="shared" si="7"/>
        <v>2.9401189775773027</v>
      </c>
      <c r="X12" s="26">
        <f t="shared" si="8"/>
        <v>1.1299435028248588</v>
      </c>
      <c r="Y12" s="26">
        <f t="shared" si="9"/>
        <v>1.644736842105263</v>
      </c>
    </row>
    <row r="13" spans="1:25" ht="14.25" customHeight="1">
      <c r="A13" s="19" t="s">
        <v>67</v>
      </c>
      <c r="B13" s="20">
        <v>251463</v>
      </c>
      <c r="C13" s="20">
        <v>179752</v>
      </c>
      <c r="D13" s="20">
        <v>138876</v>
      </c>
      <c r="E13" s="20">
        <v>40876</v>
      </c>
      <c r="F13" s="20">
        <v>68894</v>
      </c>
      <c r="G13" s="20">
        <v>0</v>
      </c>
      <c r="H13" s="20">
        <v>2817</v>
      </c>
      <c r="I13" s="20">
        <v>245483</v>
      </c>
      <c r="J13" s="20">
        <v>175529</v>
      </c>
      <c r="K13" s="20">
        <v>151323</v>
      </c>
      <c r="L13" s="20">
        <v>24206</v>
      </c>
      <c r="M13" s="20">
        <v>67145</v>
      </c>
      <c r="N13" s="20">
        <v>0</v>
      </c>
      <c r="O13" s="20">
        <v>2809</v>
      </c>
      <c r="P13" s="20">
        <f t="shared" si="0"/>
        <v>5980</v>
      </c>
      <c r="Q13" s="20">
        <f t="shared" si="1"/>
        <v>4223</v>
      </c>
      <c r="R13" s="20">
        <f t="shared" si="2"/>
        <v>1749</v>
      </c>
      <c r="S13" s="20">
        <f t="shared" si="3"/>
        <v>0</v>
      </c>
      <c r="T13" s="20">
        <f t="shared" si="4"/>
        <v>8</v>
      </c>
      <c r="U13" s="26">
        <f t="shared" si="5"/>
        <v>2.4360138991294713</v>
      </c>
      <c r="V13" s="26">
        <f t="shared" si="6"/>
        <v>2.4058702550575686</v>
      </c>
      <c r="W13" s="26">
        <f t="shared" si="7"/>
        <v>2.604810484771763</v>
      </c>
      <c r="X13" s="26" t="e">
        <f t="shared" si="8"/>
        <v>#DIV/0!</v>
      </c>
      <c r="Y13" s="26">
        <f t="shared" si="9"/>
        <v>0.2847988608045568</v>
      </c>
    </row>
    <row r="14" spans="1:25" ht="14.25" customHeight="1">
      <c r="A14" s="19" t="s">
        <v>68</v>
      </c>
      <c r="B14" s="20">
        <v>395187</v>
      </c>
      <c r="C14" s="20">
        <v>334087</v>
      </c>
      <c r="D14" s="20">
        <v>288151</v>
      </c>
      <c r="E14" s="20">
        <v>45936</v>
      </c>
      <c r="F14" s="20">
        <v>60655</v>
      </c>
      <c r="G14" s="20">
        <v>0</v>
      </c>
      <c r="H14" s="20">
        <v>445</v>
      </c>
      <c r="I14" s="20">
        <v>408340</v>
      </c>
      <c r="J14" s="20">
        <v>348431</v>
      </c>
      <c r="K14" s="20">
        <v>303380</v>
      </c>
      <c r="L14" s="20">
        <v>45051</v>
      </c>
      <c r="M14" s="20">
        <v>59464</v>
      </c>
      <c r="N14" s="20">
        <v>0</v>
      </c>
      <c r="O14" s="20">
        <v>445</v>
      </c>
      <c r="P14" s="20">
        <f t="shared" si="0"/>
        <v>-13153</v>
      </c>
      <c r="Q14" s="20">
        <f t="shared" si="1"/>
        <v>-14344</v>
      </c>
      <c r="R14" s="20">
        <f t="shared" si="2"/>
        <v>1191</v>
      </c>
      <c r="S14" s="20">
        <f t="shared" si="3"/>
        <v>0</v>
      </c>
      <c r="T14" s="20">
        <f t="shared" si="4"/>
        <v>0</v>
      </c>
      <c r="U14" s="26">
        <f t="shared" si="5"/>
        <v>-3.221090267913993</v>
      </c>
      <c r="V14" s="26">
        <f t="shared" si="6"/>
        <v>-4.1167404737236355</v>
      </c>
      <c r="W14" s="26">
        <f t="shared" si="7"/>
        <v>2.0028925063904213</v>
      </c>
      <c r="X14" s="26" t="e">
        <f t="shared" si="8"/>
        <v>#DIV/0!</v>
      </c>
      <c r="Y14" s="26">
        <f t="shared" si="9"/>
        <v>0</v>
      </c>
    </row>
    <row r="15" spans="1:25" ht="14.25" customHeight="1">
      <c r="A15" s="19" t="s">
        <v>69</v>
      </c>
      <c r="B15" s="20">
        <v>57368</v>
      </c>
      <c r="C15" s="20">
        <v>848</v>
      </c>
      <c r="D15" s="20">
        <v>848</v>
      </c>
      <c r="E15" s="20">
        <v>0</v>
      </c>
      <c r="F15" s="20">
        <v>53238</v>
      </c>
      <c r="G15" s="20">
        <v>286</v>
      </c>
      <c r="H15" s="20">
        <v>2996</v>
      </c>
      <c r="I15" s="20">
        <v>57460</v>
      </c>
      <c r="J15" s="20">
        <v>1017</v>
      </c>
      <c r="K15" s="20">
        <v>1017</v>
      </c>
      <c r="L15" s="20">
        <v>0</v>
      </c>
      <c r="M15" s="20">
        <v>53182</v>
      </c>
      <c r="N15" s="20">
        <v>272</v>
      </c>
      <c r="O15" s="20">
        <v>2989</v>
      </c>
      <c r="P15" s="20">
        <f t="shared" si="0"/>
        <v>-92</v>
      </c>
      <c r="Q15" s="20">
        <f t="shared" si="1"/>
        <v>-169</v>
      </c>
      <c r="R15" s="20">
        <f t="shared" si="2"/>
        <v>56</v>
      </c>
      <c r="S15" s="20">
        <f t="shared" si="3"/>
        <v>14</v>
      </c>
      <c r="T15" s="20">
        <f t="shared" si="4"/>
        <v>7</v>
      </c>
      <c r="U15" s="26">
        <f t="shared" si="5"/>
        <v>-0.16011138183083884</v>
      </c>
      <c r="V15" s="26">
        <f t="shared" si="6"/>
        <v>-16.617502458210424</v>
      </c>
      <c r="W15" s="26">
        <f t="shared" si="7"/>
        <v>0.10529878530329811</v>
      </c>
      <c r="X15" s="26">
        <f t="shared" si="8"/>
        <v>5.147058823529411</v>
      </c>
      <c r="Y15" s="26">
        <f t="shared" si="9"/>
        <v>0.234192037470726</v>
      </c>
    </row>
    <row r="16" spans="1:25" ht="14.25" customHeight="1">
      <c r="A16" s="19" t="s">
        <v>70</v>
      </c>
      <c r="B16" s="20">
        <v>1595</v>
      </c>
      <c r="C16" s="20">
        <v>0</v>
      </c>
      <c r="D16" s="20">
        <v>0</v>
      </c>
      <c r="E16" s="20">
        <v>0</v>
      </c>
      <c r="F16" s="20">
        <v>0</v>
      </c>
      <c r="G16" s="20">
        <v>364</v>
      </c>
      <c r="H16" s="20">
        <v>1231</v>
      </c>
      <c r="I16" s="20">
        <v>1587</v>
      </c>
      <c r="J16" s="20">
        <v>0</v>
      </c>
      <c r="K16" s="20">
        <v>0</v>
      </c>
      <c r="L16" s="20">
        <v>0</v>
      </c>
      <c r="M16" s="20">
        <v>0</v>
      </c>
      <c r="N16" s="20">
        <v>374</v>
      </c>
      <c r="O16" s="20">
        <v>1213</v>
      </c>
      <c r="P16" s="20">
        <f t="shared" si="0"/>
        <v>8</v>
      </c>
      <c r="Q16" s="20">
        <f t="shared" si="1"/>
        <v>0</v>
      </c>
      <c r="R16" s="20">
        <f t="shared" si="2"/>
        <v>0</v>
      </c>
      <c r="S16" s="20">
        <f t="shared" si="3"/>
        <v>-10</v>
      </c>
      <c r="T16" s="20">
        <f t="shared" si="4"/>
        <v>18</v>
      </c>
      <c r="U16" s="26">
        <f t="shared" si="5"/>
        <v>0.5040957781978576</v>
      </c>
      <c r="V16" s="26" t="e">
        <f t="shared" si="6"/>
        <v>#DIV/0!</v>
      </c>
      <c r="W16" s="26" t="e">
        <f t="shared" si="7"/>
        <v>#DIV/0!</v>
      </c>
      <c r="X16" s="26">
        <f t="shared" si="8"/>
        <v>-2.6737967914438503</v>
      </c>
      <c r="Y16" s="26">
        <f t="shared" si="9"/>
        <v>1.483924154987634</v>
      </c>
    </row>
    <row r="17" spans="1:25" ht="14.25" customHeight="1">
      <c r="A17" s="19" t="s">
        <v>71</v>
      </c>
      <c r="B17" s="20">
        <v>892</v>
      </c>
      <c r="C17" s="20">
        <v>0</v>
      </c>
      <c r="D17" s="20">
        <v>0</v>
      </c>
      <c r="E17" s="20">
        <v>0</v>
      </c>
      <c r="F17" s="20">
        <v>0</v>
      </c>
      <c r="G17" s="20">
        <v>147</v>
      </c>
      <c r="H17" s="20">
        <v>745</v>
      </c>
      <c r="I17" s="20">
        <v>875</v>
      </c>
      <c r="J17" s="20">
        <v>0</v>
      </c>
      <c r="K17" s="20">
        <v>0</v>
      </c>
      <c r="L17" s="20">
        <v>0</v>
      </c>
      <c r="M17" s="20">
        <v>0</v>
      </c>
      <c r="N17" s="20">
        <v>145</v>
      </c>
      <c r="O17" s="20">
        <v>730</v>
      </c>
      <c r="P17" s="20">
        <f t="shared" si="0"/>
        <v>17</v>
      </c>
      <c r="Q17" s="20">
        <f t="shared" si="1"/>
        <v>0</v>
      </c>
      <c r="R17" s="20">
        <f t="shared" si="2"/>
        <v>0</v>
      </c>
      <c r="S17" s="20">
        <f t="shared" si="3"/>
        <v>2</v>
      </c>
      <c r="T17" s="20">
        <f t="shared" si="4"/>
        <v>15</v>
      </c>
      <c r="U17" s="26">
        <f t="shared" si="5"/>
        <v>1.9428571428571426</v>
      </c>
      <c r="V17" s="26" t="e">
        <f t="shared" si="6"/>
        <v>#DIV/0!</v>
      </c>
      <c r="W17" s="26" t="e">
        <f t="shared" si="7"/>
        <v>#DIV/0!</v>
      </c>
      <c r="X17" s="26">
        <f t="shared" si="8"/>
        <v>1.3793103448275863</v>
      </c>
      <c r="Y17" s="26">
        <f t="shared" si="9"/>
        <v>2.054794520547945</v>
      </c>
    </row>
    <row r="18" spans="1:25" ht="14.25" customHeight="1">
      <c r="A18" s="19" t="s">
        <v>72</v>
      </c>
      <c r="B18" s="20">
        <v>1512</v>
      </c>
      <c r="C18" s="20">
        <v>0</v>
      </c>
      <c r="D18" s="20">
        <v>0</v>
      </c>
      <c r="E18" s="20">
        <v>0</v>
      </c>
      <c r="F18" s="20">
        <v>0</v>
      </c>
      <c r="G18" s="20">
        <v>302</v>
      </c>
      <c r="H18" s="20">
        <v>1210</v>
      </c>
      <c r="I18" s="20">
        <v>1467</v>
      </c>
      <c r="J18" s="20">
        <v>0</v>
      </c>
      <c r="K18" s="20">
        <v>0</v>
      </c>
      <c r="L18" s="20">
        <v>0</v>
      </c>
      <c r="M18" s="20">
        <v>0</v>
      </c>
      <c r="N18" s="20">
        <v>298</v>
      </c>
      <c r="O18" s="20">
        <v>1169</v>
      </c>
      <c r="P18" s="20">
        <f t="shared" si="0"/>
        <v>45</v>
      </c>
      <c r="Q18" s="20">
        <f t="shared" si="1"/>
        <v>0</v>
      </c>
      <c r="R18" s="20">
        <f t="shared" si="2"/>
        <v>0</v>
      </c>
      <c r="S18" s="20">
        <f t="shared" si="3"/>
        <v>4</v>
      </c>
      <c r="T18" s="20">
        <f t="shared" si="4"/>
        <v>41</v>
      </c>
      <c r="U18" s="26">
        <f t="shared" si="5"/>
        <v>3.067484662576687</v>
      </c>
      <c r="V18" s="26" t="e">
        <f t="shared" si="6"/>
        <v>#DIV/0!</v>
      </c>
      <c r="W18" s="26" t="e">
        <f t="shared" si="7"/>
        <v>#DIV/0!</v>
      </c>
      <c r="X18" s="26">
        <f t="shared" si="8"/>
        <v>1.342281879194631</v>
      </c>
      <c r="Y18" s="26">
        <f t="shared" si="9"/>
        <v>3.507271171941831</v>
      </c>
    </row>
    <row r="19" spans="1:25" ht="14.2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0"/>
        <v>0</v>
      </c>
      <c r="Q19" s="20">
        <f t="shared" si="1"/>
        <v>0</v>
      </c>
      <c r="R19" s="20">
        <f t="shared" si="2"/>
        <v>0</v>
      </c>
      <c r="S19" s="20">
        <f t="shared" si="3"/>
        <v>0</v>
      </c>
      <c r="T19" s="20">
        <f t="shared" si="4"/>
        <v>0</v>
      </c>
      <c r="U19" s="26" t="e">
        <f t="shared" si="5"/>
        <v>#DIV/0!</v>
      </c>
      <c r="V19" s="26" t="e">
        <f t="shared" si="6"/>
        <v>#DIV/0!</v>
      </c>
      <c r="W19" s="26" t="e">
        <f t="shared" si="7"/>
        <v>#DIV/0!</v>
      </c>
      <c r="X19" s="26" t="e">
        <f t="shared" si="8"/>
        <v>#DIV/0!</v>
      </c>
      <c r="Y19" s="26" t="e">
        <f t="shared" si="9"/>
        <v>#DIV/0!</v>
      </c>
    </row>
    <row r="20" spans="1:25" ht="14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6"/>
      <c r="V20" s="26"/>
      <c r="W20" s="26"/>
      <c r="X20" s="26"/>
      <c r="Y20" s="26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15694444444444444" right="0.1180555555555555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2021-01-22T08:27:29Z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