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<sst xmlns="http://schemas.openxmlformats.org/spreadsheetml/2006/main" count="154" uniqueCount="74">
  <si>
    <t>制表机关：农业部</t>
  </si>
  <si>
    <t>批准机关：国家统计局</t>
  </si>
  <si>
    <t>批准文号：国统制[2008]27号</t>
  </si>
  <si>
    <t>福建省</t>
  </si>
  <si>
    <t>2020年渔业统计月报</t>
  </si>
  <si>
    <t>填报单位（盖章）：</t>
  </si>
  <si>
    <t>泉州市海洋与渔业局</t>
  </si>
  <si>
    <t>联系电话：</t>
  </si>
  <si>
    <t>主管统计负责人（盖章）：</t>
  </si>
  <si>
    <t>李建芳</t>
  </si>
  <si>
    <t>填 报 人：</t>
  </si>
  <si>
    <t>庄月云</t>
  </si>
  <si>
    <t>单位地址：</t>
  </si>
  <si>
    <t>泉州市东海行政中心C幢</t>
  </si>
  <si>
    <t xml:space="preserve"> 报送日期：</t>
  </si>
  <si>
    <t>2020年11月06日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</si>
  <si>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</si>
  <si>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</si>
  <si>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</si>
  <si>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 xml:space="preserve"> </t>
    </r>
    <r>
      <rPr>
        <sz val="9"/>
        <color indexed="8"/>
        <rFont val="宋体"/>
        <family val="0"/>
      </rPr>
      <t>制定机关：农　业　部</t>
    </r>
  </si>
  <si>
    <r>
      <t>批准文号：国统制﹝</t>
    </r>
    <r>
      <rPr>
        <sz val="9"/>
        <color indexed="8"/>
        <rFont val="ˎ̥"/>
        <family val="1"/>
      </rPr>
      <t>2017</t>
    </r>
    <r>
      <rPr>
        <sz val="9"/>
        <color indexed="8"/>
        <rFont val="宋体"/>
        <family val="0"/>
      </rPr>
      <t>﹞</t>
    </r>
    <r>
      <rPr>
        <sz val="9"/>
        <color indexed="8"/>
        <rFont val="ˎ̥"/>
        <family val="1"/>
      </rPr>
      <t>173</t>
    </r>
    <r>
      <rPr>
        <sz val="9"/>
        <color indexed="8"/>
        <rFont val="宋体"/>
        <family val="0"/>
      </rPr>
      <t>号</t>
    </r>
  </si>
  <si>
    <t xml:space="preserve">单位:  </t>
  </si>
  <si>
    <t xml:space="preserve">        年      月</t>
  </si>
  <si>
    <t xml:space="preserve">有效期至：2020年12月 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</si>
  <si>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</si>
  <si>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</si>
  <si>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</si>
  <si>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</si>
  <si>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</si>
  <si>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</si>
  <si>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</si>
  <si>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</si>
  <si>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</si>
  <si>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</si>
  <si>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</si>
  <si>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</si>
  <si>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</si>
  <si>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</si>
  <si>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</si>
  <si>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</si>
  <si>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统计负责人：                    填表人：                    报出日期：20   年     月     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</si>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</sst>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18"/>
      <name val="楷体_GB2312"/>
      <family val="3"/>
    </font>
    <font>
      <sz val="36"/>
      <name val="楷体_GB2312"/>
      <family val="3"/>
    </font>
    <font>
      <sz val="16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5" fillId="6" borderId="0" applyNumberFormat="0" applyBorder="0" applyAlignment="0" applyProtection="0"/>
    <xf numFmtId="0" fontId="29" fillId="0" borderId="5" applyNumberFormat="0" applyFill="0" applyAlignment="0" applyProtection="0"/>
    <xf numFmtId="0" fontId="25" fillId="6" borderId="0" applyNumberFormat="0" applyBorder="0" applyAlignment="0" applyProtection="0"/>
    <xf numFmtId="0" fontId="32" fillId="8" borderId="6" applyNumberFormat="0" applyAlignment="0" applyProtection="0"/>
    <xf numFmtId="0" fontId="35" fillId="8" borderId="1" applyNumberFormat="0" applyAlignment="0" applyProtection="0"/>
    <xf numFmtId="0" fontId="28" fillId="9" borderId="7" applyNumberFormat="0" applyAlignment="0" applyProtection="0"/>
    <xf numFmtId="0" fontId="21" fillId="2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8" applyNumberFormat="0" applyFill="0" applyAlignment="0" applyProtection="0"/>
    <xf numFmtId="0" fontId="31" fillId="0" borderId="9" applyNumberFormat="0" applyFill="0" applyAlignment="0" applyProtection="0"/>
    <xf numFmtId="0" fontId="34" fillId="4" borderId="0" applyNumberFormat="0" applyBorder="0" applyAlignment="0" applyProtection="0"/>
    <xf numFmtId="0" fontId="37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5" fillId="16" borderId="0" applyNumberFormat="0" applyBorder="0" applyAlignment="0" applyProtection="0"/>
    <xf numFmtId="0" fontId="21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 vertical="center"/>
      <protection/>
    </xf>
    <xf numFmtId="57" fontId="3" fillId="0" borderId="0" xfId="63" applyNumberFormat="1" applyFon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/>
      <protection/>
    </xf>
    <xf numFmtId="0" fontId="1" fillId="0" borderId="12" xfId="63" applyFont="1" applyBorder="1" applyAlignment="1">
      <alignment horizontal="center" vertical="center"/>
      <protection/>
    </xf>
    <xf numFmtId="0" fontId="4" fillId="0" borderId="13" xfId="63" applyFont="1" applyFill="1" applyBorder="1" applyAlignment="1">
      <alignment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4" fillId="0" borderId="10" xfId="63" applyFont="1" applyBorder="1" applyAlignment="1">
      <alignment vertical="center" wrapText="1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0" fillId="0" borderId="15" xfId="63" applyBorder="1" applyAlignment="1">
      <alignment vertical="center" wrapText="1"/>
      <protection/>
    </xf>
    <xf numFmtId="0" fontId="5" fillId="0" borderId="11" xfId="63" applyFont="1" applyBorder="1">
      <alignment vertical="center"/>
      <protection/>
    </xf>
    <xf numFmtId="176" fontId="5" fillId="0" borderId="11" xfId="63" applyNumberFormat="1" applyFont="1" applyBorder="1" applyAlignment="1">
      <alignment horizontal="right" vertical="center" shrinkToFit="1"/>
      <protection/>
    </xf>
    <xf numFmtId="0" fontId="1" fillId="0" borderId="11" xfId="63" applyFont="1" applyBorder="1">
      <alignment vertical="center"/>
      <protection/>
    </xf>
    <xf numFmtId="176" fontId="1" fillId="0" borderId="11" xfId="63" applyNumberFormat="1" applyFont="1" applyBorder="1" applyAlignment="1">
      <alignment horizontal="right" vertical="center" shrinkToFi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vertical="center"/>
      <protection/>
    </xf>
    <xf numFmtId="0" fontId="4" fillId="0" borderId="11" xfId="63" applyFont="1" applyBorder="1" applyAlignment="1">
      <alignment vertical="center" wrapText="1"/>
      <protection/>
    </xf>
    <xf numFmtId="177" fontId="1" fillId="0" borderId="11" xfId="63" applyNumberFormat="1" applyFont="1" applyBorder="1" applyAlignment="1">
      <alignment horizontal="right" vertical="center" shrinkToFit="1"/>
      <protection/>
    </xf>
    <xf numFmtId="0" fontId="3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7" fillId="0" borderId="11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76" fontId="1" fillId="0" borderId="22" xfId="63" applyNumberFormat="1" applyFont="1" applyBorder="1" applyAlignment="1">
      <alignment horizontal="center" vertical="center" shrinkToFit="1"/>
      <protection/>
    </xf>
    <xf numFmtId="176" fontId="1" fillId="0" borderId="23" xfId="63" applyNumberFormat="1" applyFont="1" applyBorder="1" applyAlignment="1">
      <alignment horizontal="center" vertical="center" shrinkToFit="1"/>
      <protection/>
    </xf>
    <xf numFmtId="0" fontId="4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1" fillId="0" borderId="25" xfId="63" applyNumberFormat="1" applyFont="1" applyBorder="1" applyAlignment="1">
      <alignment horizontal="center" vertical="center" shrinkToFit="1"/>
      <protection/>
    </xf>
    <xf numFmtId="176" fontId="1" fillId="0" borderId="26" xfId="63" applyNumberFormat="1" applyFont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8" fontId="16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AX21"/>
  <sheetViews>
    <sheetView tabSelected="1" workbookViewId="0" topLeftCell="A1">
      <selection activeCell="AK6" sqref="AK6"/>
    </sheetView>
  </sheetViews>
  <sheetFormatPr defaultColWidth="9.00390625" defaultRowHeight="14.25"/>
  <cols>
    <col min="1" max="52" width="2.25390625" style="0" customWidth="1"/>
  </cols>
  <sheetData>
    <row r="2" spans="42:44" ht="20.25">
      <c r="AP2" s="77" t="s">
        <v>0</v>
      </c>
      <c r="AR2" s="78"/>
    </row>
    <row r="3" spans="42:44" ht="20.25">
      <c r="AP3" s="77" t="s">
        <v>1</v>
      </c>
      <c r="AR3" s="78"/>
    </row>
    <row r="4" ht="14.25">
      <c r="AP4" s="77" t="s">
        <v>2</v>
      </c>
    </row>
    <row r="5" ht="46.5">
      <c r="Z5" s="75" t="s">
        <v>3</v>
      </c>
    </row>
    <row r="9" ht="46.5">
      <c r="Z9" s="75" t="s">
        <v>4</v>
      </c>
    </row>
    <row r="16" spans="17:24" ht="14.25">
      <c r="Q16" s="72"/>
      <c r="R16" s="72"/>
      <c r="S16" s="72"/>
      <c r="T16" s="72"/>
      <c r="U16" s="72"/>
      <c r="V16" s="72"/>
      <c r="W16" s="72"/>
      <c r="X16" s="72"/>
    </row>
    <row r="17" spans="3:50" ht="22.5">
      <c r="C17" s="71" t="s">
        <v>5</v>
      </c>
      <c r="L17" s="72"/>
      <c r="M17" s="72"/>
      <c r="N17" s="72"/>
      <c r="O17" s="73" t="s">
        <v>6</v>
      </c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M17" s="76" t="s">
        <v>7</v>
      </c>
      <c r="AN17" s="73">
        <v>22281607</v>
      </c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7:24" ht="14.25">
      <c r="Q18" s="72"/>
      <c r="R18" s="72"/>
      <c r="S18" s="72"/>
      <c r="T18" s="72"/>
      <c r="U18" s="72"/>
      <c r="V18" s="72"/>
      <c r="W18" s="72"/>
      <c r="X18" s="72"/>
    </row>
    <row r="19" spans="3:50" ht="22.5">
      <c r="C19" s="71" t="s">
        <v>8</v>
      </c>
      <c r="Q19" s="72"/>
      <c r="R19" s="72"/>
      <c r="S19" s="73" t="s">
        <v>9</v>
      </c>
      <c r="T19" s="73"/>
      <c r="U19" s="73"/>
      <c r="V19" s="73"/>
      <c r="W19" s="73"/>
      <c r="X19" s="73"/>
      <c r="Y19" s="73"/>
      <c r="Z19" s="73"/>
      <c r="AA19" s="73"/>
      <c r="AB19" s="73"/>
      <c r="AC19" s="72"/>
      <c r="AD19" s="72"/>
      <c r="AE19" s="72"/>
      <c r="AM19" s="76" t="s">
        <v>10</v>
      </c>
      <c r="AN19" s="73" t="s">
        <v>11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7:24" ht="14.25">
      <c r="Q20" s="72"/>
      <c r="R20" s="72"/>
      <c r="S20" s="72"/>
      <c r="T20" s="74"/>
      <c r="U20" s="72"/>
      <c r="V20" s="72"/>
      <c r="W20" s="72"/>
      <c r="X20" s="72"/>
    </row>
    <row r="21" spans="3:50" ht="22.5">
      <c r="C21" s="71" t="s">
        <v>12</v>
      </c>
      <c r="J21" s="73" t="s">
        <v>13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M21" s="76" t="s">
        <v>14</v>
      </c>
      <c r="AN21" s="73" t="s">
        <v>15</v>
      </c>
      <c r="AO21" s="73"/>
      <c r="AP21" s="79"/>
      <c r="AQ21" s="79"/>
      <c r="AR21" s="79"/>
      <c r="AS21" s="79"/>
      <c r="AT21" s="79"/>
      <c r="AU21" s="73"/>
      <c r="AV21" s="73"/>
      <c r="AW21" s="73"/>
      <c r="AX21" s="73"/>
    </row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6" width="20.625" style="0" customWidth="1"/>
  </cols>
  <sheetData>
    <row r="1" spans="1:7" ht="31.5" customHeight="1">
      <c r="A1" s="34" t="s">
        <v>16</v>
      </c>
      <c r="B1" s="34"/>
      <c r="C1" s="34"/>
      <c r="D1" s="34"/>
      <c r="E1" s="34"/>
      <c r="F1" s="34"/>
      <c r="G1" s="35"/>
    </row>
    <row r="2" spans="1:7" ht="14.25">
      <c r="A2" s="36" t="s">
        <v>17</v>
      </c>
      <c r="B2" s="37"/>
      <c r="C2" s="37"/>
      <c r="D2" s="38"/>
      <c r="E2" s="39"/>
      <c r="F2" s="39" t="s">
        <v>18</v>
      </c>
      <c r="G2" s="40"/>
    </row>
    <row r="3" spans="1:7" ht="14.25">
      <c r="A3" s="37"/>
      <c r="B3" s="37"/>
      <c r="C3" s="37"/>
      <c r="D3" s="38"/>
      <c r="E3" s="40"/>
      <c r="F3" s="40" t="s">
        <v>19</v>
      </c>
      <c r="G3" s="40"/>
    </row>
    <row r="4" spans="1:7" ht="14.25">
      <c r="A4" s="37"/>
      <c r="B4" s="37"/>
      <c r="C4" s="37"/>
      <c r="D4" s="38"/>
      <c r="E4" s="39"/>
      <c r="F4" s="39" t="s">
        <v>1</v>
      </c>
      <c r="G4" s="40"/>
    </row>
    <row r="5" spans="1:7" ht="14.25">
      <c r="A5" s="37"/>
      <c r="B5" s="37"/>
      <c r="C5" s="37"/>
      <c r="D5" s="38"/>
      <c r="E5" s="39"/>
      <c r="F5" s="39" t="s">
        <v>20</v>
      </c>
      <c r="G5" s="40"/>
    </row>
    <row r="6" spans="1:7" ht="18" customHeight="1">
      <c r="A6" s="41" t="s">
        <v>21</v>
      </c>
      <c r="B6" s="42"/>
      <c r="C6" s="43" t="s">
        <v>22</v>
      </c>
      <c r="D6" s="43"/>
      <c r="E6" s="44"/>
      <c r="F6" s="44" t="s">
        <v>23</v>
      </c>
      <c r="G6" s="44"/>
    </row>
    <row r="7" spans="1:6" ht="30" customHeight="1">
      <c r="A7" s="45" t="s">
        <v>24</v>
      </c>
      <c r="B7" s="46" t="s">
        <v>25</v>
      </c>
      <c r="C7" s="47" t="s">
        <v>26</v>
      </c>
      <c r="D7" s="48" t="s">
        <v>27</v>
      </c>
      <c r="E7" s="47" t="s">
        <v>28</v>
      </c>
      <c r="F7" s="49" t="s">
        <v>29</v>
      </c>
    </row>
    <row r="8" spans="1:6" ht="30" customHeight="1">
      <c r="A8" s="50" t="s">
        <v>30</v>
      </c>
      <c r="B8" s="51" t="s">
        <v>31</v>
      </c>
      <c r="C8" s="52" t="s">
        <v>32</v>
      </c>
      <c r="D8" s="53">
        <f>_xlfn.IFERROR('当月数'!B6," ")</f>
        <v>115763</v>
      </c>
      <c r="E8" s="53">
        <f>_xlfn.IFERROR('累计数'!B6," ")</f>
        <v>774195</v>
      </c>
      <c r="F8" s="54">
        <f>_xlfn.IFERROR('累计数'!I6," ")</f>
        <v>782573</v>
      </c>
    </row>
    <row r="9" spans="1:6" ht="30" customHeight="1">
      <c r="A9" s="55" t="s">
        <v>33</v>
      </c>
      <c r="B9" s="56">
        <v>2</v>
      </c>
      <c r="C9" s="52" t="s">
        <v>32</v>
      </c>
      <c r="D9" s="53">
        <f>_xlfn.IFERROR('当月数'!F6," ")</f>
        <v>32052</v>
      </c>
      <c r="E9" s="53">
        <f>_xlfn.IFERROR('累计数'!F6," ")</f>
        <v>269274</v>
      </c>
      <c r="F9" s="54">
        <f>_xlfn.IFERROR('累计数'!M6," ")</f>
        <v>253362</v>
      </c>
    </row>
    <row r="10" spans="1:6" ht="30" customHeight="1">
      <c r="A10" s="50" t="s">
        <v>34</v>
      </c>
      <c r="B10" s="51" t="s">
        <v>35</v>
      </c>
      <c r="C10" s="52" t="s">
        <v>32</v>
      </c>
      <c r="D10" s="53">
        <f>_xlfn.IFERROR('当月数'!C6," ")</f>
        <v>82757</v>
      </c>
      <c r="E10" s="53">
        <f>_xlfn.IFERROR('累计数'!C6," ")</f>
        <v>492750</v>
      </c>
      <c r="F10" s="54">
        <f>_xlfn.IFERROR('累计数'!J6," ")</f>
        <v>517385</v>
      </c>
    </row>
    <row r="11" spans="1:6" ht="30" customHeight="1">
      <c r="A11" s="55" t="s">
        <v>36</v>
      </c>
      <c r="B11" s="56">
        <v>4</v>
      </c>
      <c r="C11" s="52" t="s">
        <v>32</v>
      </c>
      <c r="D11" s="53">
        <f>_xlfn.IFERROR('当月数'!D6," ")</f>
        <v>75451</v>
      </c>
      <c r="E11" s="53">
        <f>_xlfn.IFERROR('累计数'!D6," ")</f>
        <v>423057</v>
      </c>
      <c r="F11" s="54">
        <f>_xlfn.IFERROR('累计数'!K6," ")</f>
        <v>445190</v>
      </c>
    </row>
    <row r="12" spans="1:6" ht="30" customHeight="1">
      <c r="A12" s="50" t="s">
        <v>37</v>
      </c>
      <c r="B12" s="56">
        <v>5</v>
      </c>
      <c r="C12" s="52" t="s">
        <v>32</v>
      </c>
      <c r="D12" s="53">
        <f>_xlfn.IFERROR('当月数'!E6," ")</f>
        <v>7306</v>
      </c>
      <c r="E12" s="53">
        <f>_xlfn.IFERROR('累计数'!E6," ")</f>
        <v>69693</v>
      </c>
      <c r="F12" s="54">
        <f>_xlfn.IFERROR('累计数'!L6," ")</f>
        <v>72195</v>
      </c>
    </row>
    <row r="13" spans="1:6" ht="30" customHeight="1">
      <c r="A13" s="55" t="s">
        <v>38</v>
      </c>
      <c r="B13" s="56">
        <v>6</v>
      </c>
      <c r="C13" s="52" t="s">
        <v>32</v>
      </c>
      <c r="D13" s="53">
        <f>_xlfn.IFERROR('当月数'!H6," ")</f>
        <v>809</v>
      </c>
      <c r="E13" s="53">
        <f>_xlfn.IFERROR('累计数'!H6," ")</f>
        <v>10587</v>
      </c>
      <c r="F13" s="54">
        <f>_xlfn.IFERROR('累计数'!O6," ")</f>
        <v>10311</v>
      </c>
    </row>
    <row r="14" spans="1:6" ht="30" customHeight="1">
      <c r="A14" s="57" t="s">
        <v>39</v>
      </c>
      <c r="B14" s="58">
        <v>7</v>
      </c>
      <c r="C14" s="59" t="s">
        <v>32</v>
      </c>
      <c r="D14" s="60">
        <f>_xlfn.IFERROR('当月数'!G6," ")</f>
        <v>145</v>
      </c>
      <c r="E14" s="60">
        <f>_xlfn.IFERROR('累计数'!G6," ")</f>
        <v>1584</v>
      </c>
      <c r="F14" s="61">
        <f>_xlfn.IFERROR('累计数'!N6," ")</f>
        <v>1515</v>
      </c>
    </row>
    <row r="15" spans="1:7" ht="19.5" customHeight="1">
      <c r="A15" s="62" t="s">
        <v>40</v>
      </c>
      <c r="B15" s="63"/>
      <c r="C15" s="63"/>
      <c r="D15" s="63"/>
      <c r="E15" s="63"/>
      <c r="F15" s="63"/>
      <c r="G15" s="63"/>
    </row>
    <row r="16" spans="1:2" ht="16.5" customHeight="1">
      <c r="A16" s="64" t="s">
        <v>41</v>
      </c>
      <c r="B16" s="65"/>
    </row>
    <row r="17" spans="1:7" ht="16.5" customHeight="1">
      <c r="A17" s="66" t="s">
        <v>42</v>
      </c>
      <c r="B17" s="67"/>
      <c r="C17" s="68"/>
      <c r="D17" s="68"/>
      <c r="E17" s="69"/>
      <c r="F17" s="69"/>
      <c r="G17" s="69"/>
    </row>
    <row r="18" spans="1:7" ht="16.5" customHeight="1">
      <c r="A18" s="70" t="s">
        <v>43</v>
      </c>
      <c r="B18" s="70"/>
      <c r="C18" s="70"/>
      <c r="D18" s="70"/>
      <c r="E18" s="70"/>
      <c r="F18" s="70"/>
      <c r="G18" s="70"/>
    </row>
    <row r="19" spans="1:7" ht="16.5" customHeight="1">
      <c r="A19" s="70" t="s">
        <v>44</v>
      </c>
      <c r="B19" s="70"/>
      <c r="C19" s="70"/>
      <c r="D19" s="70"/>
      <c r="E19" s="70"/>
      <c r="F19" s="70"/>
      <c r="G19" s="70"/>
    </row>
  </sheetData>
  <sheetProtection/>
  <mergeCells count="6">
    <mergeCell ref="A1:F1"/>
    <mergeCell ref="C6:D6"/>
    <mergeCell ref="A15:G15"/>
    <mergeCell ref="A16:B16"/>
    <mergeCell ref="A18:G18"/>
    <mergeCell ref="A19:G19"/>
  </mergeCells>
  <printOptions/>
  <pageMargins left="0.3541666666666667" right="0.3145833333333333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N2" sqref="A1:Y65536"/>
    </sheetView>
  </sheetViews>
  <sheetFormatPr defaultColWidth="9.00390625" defaultRowHeight="14.25"/>
  <cols>
    <col min="1" max="1" width="10.375" style="27" customWidth="1"/>
    <col min="2" max="5" width="6.75390625" style="2" customWidth="1"/>
    <col min="6" max="8" width="5.50390625" style="2" customWidth="1"/>
    <col min="9" max="13" width="6.75390625" style="2" customWidth="1"/>
    <col min="14" max="15" width="6.25390625" style="2" customWidth="1"/>
    <col min="16" max="20" width="6.75390625" style="2" hidden="1" customWidth="1"/>
    <col min="21" max="25" width="6.75390625" style="2" customWidth="1"/>
    <col min="26" max="16384" width="9.00390625" style="2" customWidth="1"/>
  </cols>
  <sheetData>
    <row r="1" spans="1:25" ht="14.25">
      <c r="A1" s="28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44105</v>
      </c>
    </row>
    <row r="3" spans="1:25" s="1" customFormat="1" ht="14.25" customHeight="1">
      <c r="A3" s="29" t="s">
        <v>26</v>
      </c>
      <c r="B3" s="6" t="s">
        <v>46</v>
      </c>
      <c r="C3" s="7"/>
      <c r="D3" s="7"/>
      <c r="E3" s="7"/>
      <c r="F3" s="7"/>
      <c r="G3" s="7"/>
      <c r="H3" s="7"/>
      <c r="I3" s="21" t="s">
        <v>47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30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21" customHeight="1">
      <c r="A5" s="31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32" t="s">
        <v>60</v>
      </c>
      <c r="B6" s="18">
        <v>115763</v>
      </c>
      <c r="C6" s="18">
        <v>82757</v>
      </c>
      <c r="D6" s="18">
        <v>75451</v>
      </c>
      <c r="E6" s="18">
        <v>7306</v>
      </c>
      <c r="F6" s="18">
        <v>32052</v>
      </c>
      <c r="G6" s="18">
        <v>145</v>
      </c>
      <c r="H6" s="18">
        <v>809</v>
      </c>
      <c r="I6" s="18">
        <v>132904</v>
      </c>
      <c r="J6" s="18">
        <v>101478</v>
      </c>
      <c r="K6" s="18">
        <v>85054</v>
      </c>
      <c r="L6" s="18">
        <v>16424</v>
      </c>
      <c r="M6" s="18">
        <v>30558</v>
      </c>
      <c r="N6" s="18">
        <v>129</v>
      </c>
      <c r="O6" s="18">
        <v>739</v>
      </c>
      <c r="P6" s="20">
        <f aca="true" t="shared" si="0" ref="P6:P19">B6-I6</f>
        <v>-17141</v>
      </c>
      <c r="Q6" s="20">
        <f aca="true" t="shared" si="1" ref="Q6:Q19">C6-J6</f>
        <v>-18721</v>
      </c>
      <c r="R6" s="20">
        <f aca="true" t="shared" si="2" ref="R6:R19">F6-M6</f>
        <v>1494</v>
      </c>
      <c r="S6" s="20">
        <f aca="true" t="shared" si="3" ref="S6:S19">G6-N6</f>
        <v>16</v>
      </c>
      <c r="T6" s="20">
        <f aca="true" t="shared" si="4" ref="T6:T19">H6-O6</f>
        <v>70</v>
      </c>
      <c r="U6" s="26">
        <f aca="true" t="shared" si="5" ref="U6:U19">P6/I6*100</f>
        <v>-12.897279239150064</v>
      </c>
      <c r="V6" s="26">
        <f aca="true" t="shared" si="6" ref="V6:V19">Q6/J6*100</f>
        <v>-18.448333628963915</v>
      </c>
      <c r="W6" s="26">
        <f aca="true" t="shared" si="7" ref="W6:W19">R6/M6*100</f>
        <v>4.889063420380915</v>
      </c>
      <c r="X6" s="26">
        <f aca="true" t="shared" si="8" ref="X6:X19">S6/N6*100</f>
        <v>12.4031007751938</v>
      </c>
      <c r="Y6" s="26">
        <f aca="true" t="shared" si="9" ref="Y6:Y19">T6/O6*100</f>
        <v>9.472259810554803</v>
      </c>
    </row>
    <row r="7" spans="1:25" ht="14.25" customHeight="1">
      <c r="A7" s="33" t="s">
        <v>61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0</v>
      </c>
      <c r="Q7" s="20">
        <f t="shared" si="1"/>
        <v>0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 t="e">
        <f t="shared" si="5"/>
        <v>#DIV/0!</v>
      </c>
      <c r="V7" s="26" t="e">
        <f t="shared" si="6"/>
        <v>#DIV/0!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33" t="s">
        <v>62</v>
      </c>
      <c r="B8" s="20">
        <v>2773</v>
      </c>
      <c r="C8" s="20">
        <v>2573</v>
      </c>
      <c r="D8" s="20">
        <v>2573</v>
      </c>
      <c r="E8" s="20">
        <v>0</v>
      </c>
      <c r="F8" s="20">
        <v>200</v>
      </c>
      <c r="G8" s="20">
        <v>0</v>
      </c>
      <c r="H8" s="20">
        <v>0</v>
      </c>
      <c r="I8" s="20">
        <v>3989</v>
      </c>
      <c r="J8" s="20">
        <v>3715</v>
      </c>
      <c r="K8" s="20">
        <v>3715</v>
      </c>
      <c r="L8" s="20">
        <v>0</v>
      </c>
      <c r="M8" s="20">
        <v>274</v>
      </c>
      <c r="N8" s="20">
        <v>0</v>
      </c>
      <c r="O8" s="20">
        <v>0</v>
      </c>
      <c r="P8" s="20">
        <f t="shared" si="0"/>
        <v>-1216</v>
      </c>
      <c r="Q8" s="20">
        <f t="shared" si="1"/>
        <v>-1142</v>
      </c>
      <c r="R8" s="20">
        <f t="shared" si="2"/>
        <v>-74</v>
      </c>
      <c r="S8" s="20">
        <f t="shared" si="3"/>
        <v>0</v>
      </c>
      <c r="T8" s="20">
        <f t="shared" si="4"/>
        <v>0</v>
      </c>
      <c r="U8" s="26">
        <f t="shared" si="5"/>
        <v>-30.483830533968415</v>
      </c>
      <c r="V8" s="26">
        <f t="shared" si="6"/>
        <v>-30.740242261103635</v>
      </c>
      <c r="W8" s="26">
        <f t="shared" si="7"/>
        <v>-27.00729927007299</v>
      </c>
      <c r="X8" s="26" t="e">
        <f t="shared" si="8"/>
        <v>#DIV/0!</v>
      </c>
      <c r="Y8" s="26" t="e">
        <f t="shared" si="9"/>
        <v>#DIV/0!</v>
      </c>
    </row>
    <row r="9" spans="1:25" ht="14.25" customHeight="1">
      <c r="A9" s="33" t="s">
        <v>63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f t="shared" si="0"/>
        <v>0</v>
      </c>
      <c r="Q9" s="20">
        <f t="shared" si="1"/>
        <v>0</v>
      </c>
      <c r="R9" s="20">
        <f t="shared" si="2"/>
        <v>0</v>
      </c>
      <c r="S9" s="20">
        <f t="shared" si="3"/>
        <v>0</v>
      </c>
      <c r="T9" s="20">
        <f t="shared" si="4"/>
        <v>0</v>
      </c>
      <c r="U9" s="26" t="e">
        <f t="shared" si="5"/>
        <v>#DIV/0!</v>
      </c>
      <c r="V9" s="26" t="e">
        <f t="shared" si="6"/>
        <v>#DIV/0!</v>
      </c>
      <c r="W9" s="26" t="e">
        <f t="shared" si="7"/>
        <v>#DIV/0!</v>
      </c>
      <c r="X9" s="26" t="e">
        <f t="shared" si="8"/>
        <v>#DIV/0!</v>
      </c>
      <c r="Y9" s="26" t="e">
        <f t="shared" si="9"/>
        <v>#DIV/0!</v>
      </c>
    </row>
    <row r="10" spans="1:25" ht="14.25" customHeight="1">
      <c r="A10" s="33" t="s">
        <v>64</v>
      </c>
      <c r="B10" s="20">
        <v>12001</v>
      </c>
      <c r="C10" s="20">
        <v>3413</v>
      </c>
      <c r="D10" s="20">
        <v>3413</v>
      </c>
      <c r="E10" s="20">
        <v>0</v>
      </c>
      <c r="F10" s="20">
        <v>8503</v>
      </c>
      <c r="G10" s="20">
        <v>32</v>
      </c>
      <c r="H10" s="20">
        <v>53</v>
      </c>
      <c r="I10" s="20">
        <v>15443</v>
      </c>
      <c r="J10" s="20">
        <v>8099</v>
      </c>
      <c r="K10" s="20">
        <v>5470</v>
      </c>
      <c r="L10" s="20">
        <v>2629</v>
      </c>
      <c r="M10" s="20">
        <v>7254</v>
      </c>
      <c r="N10" s="20">
        <v>35</v>
      </c>
      <c r="O10" s="20">
        <v>55</v>
      </c>
      <c r="P10" s="20">
        <f t="shared" si="0"/>
        <v>-3442</v>
      </c>
      <c r="Q10" s="20">
        <f t="shared" si="1"/>
        <v>-4686</v>
      </c>
      <c r="R10" s="20">
        <f t="shared" si="2"/>
        <v>1249</v>
      </c>
      <c r="S10" s="20">
        <f t="shared" si="3"/>
        <v>-3</v>
      </c>
      <c r="T10" s="20">
        <f t="shared" si="4"/>
        <v>-2</v>
      </c>
      <c r="U10" s="26">
        <f t="shared" si="5"/>
        <v>-22.288415463316714</v>
      </c>
      <c r="V10" s="26">
        <f t="shared" si="6"/>
        <v>-57.85899493764662</v>
      </c>
      <c r="W10" s="26">
        <f t="shared" si="7"/>
        <v>17.21808657292528</v>
      </c>
      <c r="X10" s="26">
        <f t="shared" si="8"/>
        <v>-8.571428571428571</v>
      </c>
      <c r="Y10" s="26">
        <f t="shared" si="9"/>
        <v>-3.6363636363636362</v>
      </c>
    </row>
    <row r="11" spans="1:25" ht="14.25" customHeight="1">
      <c r="A11" s="33" t="s">
        <v>65</v>
      </c>
      <c r="B11" s="20">
        <v>2308</v>
      </c>
      <c r="C11" s="20">
        <v>1043</v>
      </c>
      <c r="D11" s="20">
        <v>1043</v>
      </c>
      <c r="E11" s="20">
        <v>0</v>
      </c>
      <c r="F11" s="20">
        <v>1021</v>
      </c>
      <c r="G11" s="20">
        <v>76</v>
      </c>
      <c r="H11" s="20">
        <v>168</v>
      </c>
      <c r="I11" s="20">
        <v>2302</v>
      </c>
      <c r="J11" s="20">
        <v>1160</v>
      </c>
      <c r="K11" s="20">
        <v>1160</v>
      </c>
      <c r="L11" s="20">
        <v>0</v>
      </c>
      <c r="M11" s="20">
        <v>955</v>
      </c>
      <c r="N11" s="20">
        <v>65</v>
      </c>
      <c r="O11" s="20">
        <v>122</v>
      </c>
      <c r="P11" s="20">
        <f t="shared" si="0"/>
        <v>6</v>
      </c>
      <c r="Q11" s="20">
        <f t="shared" si="1"/>
        <v>-117</v>
      </c>
      <c r="R11" s="20">
        <f t="shared" si="2"/>
        <v>66</v>
      </c>
      <c r="S11" s="20">
        <f t="shared" si="3"/>
        <v>11</v>
      </c>
      <c r="T11" s="20">
        <f t="shared" si="4"/>
        <v>46</v>
      </c>
      <c r="U11" s="26">
        <f t="shared" si="5"/>
        <v>0.26064291920069504</v>
      </c>
      <c r="V11" s="26">
        <f t="shared" si="6"/>
        <v>-10.086206896551724</v>
      </c>
      <c r="W11" s="26">
        <f t="shared" si="7"/>
        <v>6.9109947643979055</v>
      </c>
      <c r="X11" s="26">
        <f t="shared" si="8"/>
        <v>16.923076923076923</v>
      </c>
      <c r="Y11" s="26">
        <f t="shared" si="9"/>
        <v>37.704918032786885</v>
      </c>
    </row>
    <row r="12" spans="1:25" ht="14.25" customHeight="1">
      <c r="A12" s="33" t="s">
        <v>66</v>
      </c>
      <c r="B12" s="20">
        <v>8045</v>
      </c>
      <c r="C12" s="20">
        <v>2215</v>
      </c>
      <c r="D12" s="20">
        <v>2215</v>
      </c>
      <c r="E12" s="20">
        <v>0</v>
      </c>
      <c r="F12" s="20">
        <v>5768</v>
      </c>
      <c r="G12" s="20">
        <v>9</v>
      </c>
      <c r="H12" s="20">
        <v>53</v>
      </c>
      <c r="I12" s="20">
        <v>8167</v>
      </c>
      <c r="J12" s="20">
        <v>2450</v>
      </c>
      <c r="K12" s="20">
        <v>2450</v>
      </c>
      <c r="L12" s="20">
        <v>0</v>
      </c>
      <c r="M12" s="20">
        <v>5656</v>
      </c>
      <c r="N12" s="20">
        <v>9</v>
      </c>
      <c r="O12" s="20">
        <v>52</v>
      </c>
      <c r="P12" s="20">
        <f t="shared" si="0"/>
        <v>-122</v>
      </c>
      <c r="Q12" s="20">
        <f t="shared" si="1"/>
        <v>-235</v>
      </c>
      <c r="R12" s="20">
        <f t="shared" si="2"/>
        <v>112</v>
      </c>
      <c r="S12" s="20">
        <f t="shared" si="3"/>
        <v>0</v>
      </c>
      <c r="T12" s="20">
        <f t="shared" si="4"/>
        <v>1</v>
      </c>
      <c r="U12" s="26">
        <f t="shared" si="5"/>
        <v>-1.4938165789151463</v>
      </c>
      <c r="V12" s="26">
        <f t="shared" si="6"/>
        <v>-9.591836734693878</v>
      </c>
      <c r="W12" s="26">
        <f t="shared" si="7"/>
        <v>1.9801980198019802</v>
      </c>
      <c r="X12" s="26">
        <f t="shared" si="8"/>
        <v>0</v>
      </c>
      <c r="Y12" s="26">
        <f t="shared" si="9"/>
        <v>1.9230769230769231</v>
      </c>
    </row>
    <row r="13" spans="1:25" ht="14.25" customHeight="1">
      <c r="A13" s="33" t="s">
        <v>67</v>
      </c>
      <c r="B13" s="20">
        <v>20155</v>
      </c>
      <c r="C13" s="20">
        <v>13862</v>
      </c>
      <c r="D13" s="20">
        <v>10836</v>
      </c>
      <c r="E13" s="20">
        <v>3026</v>
      </c>
      <c r="F13" s="20">
        <v>6173</v>
      </c>
      <c r="G13" s="20">
        <v>0</v>
      </c>
      <c r="H13" s="20">
        <v>120</v>
      </c>
      <c r="I13" s="20">
        <v>24104</v>
      </c>
      <c r="J13" s="20">
        <v>17870</v>
      </c>
      <c r="K13" s="20">
        <v>11850</v>
      </c>
      <c r="L13" s="20">
        <v>6020</v>
      </c>
      <c r="M13" s="20">
        <v>6124</v>
      </c>
      <c r="N13" s="20">
        <v>0</v>
      </c>
      <c r="O13" s="20">
        <v>110</v>
      </c>
      <c r="P13" s="20">
        <f t="shared" si="0"/>
        <v>-3949</v>
      </c>
      <c r="Q13" s="20">
        <f t="shared" si="1"/>
        <v>-4008</v>
      </c>
      <c r="R13" s="20">
        <f t="shared" si="2"/>
        <v>49</v>
      </c>
      <c r="S13" s="20">
        <f t="shared" si="3"/>
        <v>0</v>
      </c>
      <c r="T13" s="20">
        <f t="shared" si="4"/>
        <v>10</v>
      </c>
      <c r="U13" s="26">
        <f t="shared" si="5"/>
        <v>-16.383172917358117</v>
      </c>
      <c r="V13" s="26">
        <f t="shared" si="6"/>
        <v>-22.42865137101287</v>
      </c>
      <c r="W13" s="26">
        <f t="shared" si="7"/>
        <v>0.8001306335728282</v>
      </c>
      <c r="X13" s="26" t="e">
        <f t="shared" si="8"/>
        <v>#DIV/0!</v>
      </c>
      <c r="Y13" s="26">
        <f t="shared" si="9"/>
        <v>9.090909090909092</v>
      </c>
    </row>
    <row r="14" spans="1:25" ht="14.25" customHeight="1">
      <c r="A14" s="33" t="s">
        <v>68</v>
      </c>
      <c r="B14" s="20">
        <v>61353</v>
      </c>
      <c r="C14" s="20">
        <v>59357</v>
      </c>
      <c r="D14" s="20">
        <v>55077</v>
      </c>
      <c r="E14" s="20">
        <v>4280</v>
      </c>
      <c r="F14" s="20">
        <v>1986</v>
      </c>
      <c r="G14" s="20">
        <v>0</v>
      </c>
      <c r="H14" s="20">
        <v>10</v>
      </c>
      <c r="I14" s="20">
        <v>69820</v>
      </c>
      <c r="J14" s="20">
        <v>67864</v>
      </c>
      <c r="K14" s="20">
        <v>60089</v>
      </c>
      <c r="L14" s="20">
        <v>7775</v>
      </c>
      <c r="M14" s="20">
        <v>1946</v>
      </c>
      <c r="N14" s="20">
        <v>0</v>
      </c>
      <c r="O14" s="20">
        <v>10</v>
      </c>
      <c r="P14" s="20">
        <f t="shared" si="0"/>
        <v>-8467</v>
      </c>
      <c r="Q14" s="20">
        <f t="shared" si="1"/>
        <v>-8507</v>
      </c>
      <c r="R14" s="20">
        <f t="shared" si="2"/>
        <v>40</v>
      </c>
      <c r="S14" s="20">
        <f t="shared" si="3"/>
        <v>0</v>
      </c>
      <c r="T14" s="20">
        <f t="shared" si="4"/>
        <v>0</v>
      </c>
      <c r="U14" s="26">
        <f t="shared" si="5"/>
        <v>-12.126897737038098</v>
      </c>
      <c r="V14" s="26">
        <f t="shared" si="6"/>
        <v>-12.535364847341743</v>
      </c>
      <c r="W14" s="26">
        <f t="shared" si="7"/>
        <v>2.055498458376156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33" t="s">
        <v>69</v>
      </c>
      <c r="B15" s="20">
        <v>9128</v>
      </c>
      <c r="C15" s="20">
        <v>294</v>
      </c>
      <c r="D15" s="20">
        <v>294</v>
      </c>
      <c r="E15" s="20">
        <v>0</v>
      </c>
      <c r="F15" s="20">
        <v>8401</v>
      </c>
      <c r="G15" s="20">
        <v>28</v>
      </c>
      <c r="H15" s="20">
        <v>405</v>
      </c>
      <c r="I15" s="20">
        <v>9079</v>
      </c>
      <c r="J15" s="20">
        <v>320</v>
      </c>
      <c r="K15" s="20">
        <v>320</v>
      </c>
      <c r="L15" s="20">
        <v>0</v>
      </c>
      <c r="M15" s="20">
        <v>8349</v>
      </c>
      <c r="N15" s="20">
        <v>20</v>
      </c>
      <c r="O15" s="20">
        <v>390</v>
      </c>
      <c r="P15" s="20">
        <f t="shared" si="0"/>
        <v>49</v>
      </c>
      <c r="Q15" s="20">
        <f t="shared" si="1"/>
        <v>-26</v>
      </c>
      <c r="R15" s="20">
        <f t="shared" si="2"/>
        <v>52</v>
      </c>
      <c r="S15" s="20">
        <f t="shared" si="3"/>
        <v>8</v>
      </c>
      <c r="T15" s="20">
        <f t="shared" si="4"/>
        <v>15</v>
      </c>
      <c r="U15" s="26">
        <f t="shared" si="5"/>
        <v>0.5397070161912104</v>
      </c>
      <c r="V15" s="26">
        <f t="shared" si="6"/>
        <v>-8.125</v>
      </c>
      <c r="W15" s="26">
        <f t="shared" si="7"/>
        <v>0.622829081327105</v>
      </c>
      <c r="X15" s="26">
        <f t="shared" si="8"/>
        <v>40</v>
      </c>
      <c r="Y15" s="26">
        <f t="shared" si="9"/>
        <v>3.8461538461538463</v>
      </c>
    </row>
    <row r="16" spans="1:25" ht="14.25" customHeight="1">
      <c r="A16" s="33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 t="shared" si="0"/>
        <v>0</v>
      </c>
      <c r="Q16" s="20">
        <f t="shared" si="1"/>
        <v>0</v>
      </c>
      <c r="R16" s="20">
        <f t="shared" si="2"/>
        <v>0</v>
      </c>
      <c r="S16" s="20">
        <f t="shared" si="3"/>
        <v>0</v>
      </c>
      <c r="T16" s="20">
        <f t="shared" si="4"/>
        <v>0</v>
      </c>
      <c r="U16" s="26" t="e">
        <f t="shared" si="5"/>
        <v>#DIV/0!</v>
      </c>
      <c r="V16" s="26" t="e">
        <f t="shared" si="6"/>
        <v>#DIV/0!</v>
      </c>
      <c r="W16" s="26" t="e">
        <f t="shared" si="7"/>
        <v>#DIV/0!</v>
      </c>
      <c r="X16" s="26" t="e">
        <f t="shared" si="8"/>
        <v>#DIV/0!</v>
      </c>
      <c r="Y16" s="26" t="e">
        <f t="shared" si="9"/>
        <v>#DIV/0!</v>
      </c>
    </row>
    <row r="17" spans="1:25" ht="14.25" customHeight="1">
      <c r="A17" s="33" t="s">
        <v>71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f t="shared" si="0"/>
        <v>0</v>
      </c>
      <c r="Q17" s="20">
        <f t="shared" si="1"/>
        <v>0</v>
      </c>
      <c r="R17" s="20">
        <f t="shared" si="2"/>
        <v>0</v>
      </c>
      <c r="S17" s="20">
        <f t="shared" si="3"/>
        <v>0</v>
      </c>
      <c r="T17" s="20">
        <f t="shared" si="4"/>
        <v>0</v>
      </c>
      <c r="U17" s="26" t="e">
        <f t="shared" si="5"/>
        <v>#DIV/0!</v>
      </c>
      <c r="V17" s="26" t="e">
        <f t="shared" si="6"/>
        <v>#DIV/0!</v>
      </c>
      <c r="W17" s="26" t="e">
        <f t="shared" si="7"/>
        <v>#DIV/0!</v>
      </c>
      <c r="X17" s="26" t="e">
        <f t="shared" si="8"/>
        <v>#DIV/0!</v>
      </c>
      <c r="Y17" s="26" t="e">
        <f t="shared" si="9"/>
        <v>#DIV/0!</v>
      </c>
    </row>
    <row r="18" spans="1:25" ht="14.25" customHeight="1">
      <c r="A18" s="33" t="s">
        <v>72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f t="shared" si="0"/>
        <v>0</v>
      </c>
      <c r="Q18" s="20">
        <f t="shared" si="1"/>
        <v>0</v>
      </c>
      <c r="R18" s="20">
        <f t="shared" si="2"/>
        <v>0</v>
      </c>
      <c r="S18" s="20">
        <f t="shared" si="3"/>
        <v>0</v>
      </c>
      <c r="T18" s="20">
        <f t="shared" si="4"/>
        <v>0</v>
      </c>
      <c r="U18" s="26" t="e">
        <f t="shared" si="5"/>
        <v>#DIV/0!</v>
      </c>
      <c r="V18" s="26" t="e">
        <f t="shared" si="6"/>
        <v>#DIV/0!</v>
      </c>
      <c r="W18" s="26" t="e">
        <f t="shared" si="7"/>
        <v>#DIV/0!</v>
      </c>
      <c r="X18" s="26" t="e">
        <f t="shared" si="8"/>
        <v>#DIV/0!</v>
      </c>
      <c r="Y18" s="26" t="e">
        <f t="shared" si="9"/>
        <v>#DIV/0!</v>
      </c>
    </row>
    <row r="19" spans="1:25" ht="14.25" customHeight="1">
      <c r="A19" s="3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3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2361111111111111" right="0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A5" sqref="AA5"/>
    </sheetView>
  </sheetViews>
  <sheetFormatPr defaultColWidth="9.00390625" defaultRowHeight="14.25"/>
  <cols>
    <col min="1" max="1" width="11.125" style="2" customWidth="1"/>
    <col min="2" max="7" width="6.50390625" style="2" customWidth="1"/>
    <col min="8" max="8" width="6.125" style="2" customWidth="1"/>
    <col min="9" max="12" width="6.75390625" style="2" customWidth="1"/>
    <col min="13" max="13" width="6.00390625" style="2" customWidth="1"/>
    <col min="14" max="14" width="5.625" style="2" customWidth="1"/>
    <col min="15" max="15" width="5.875" style="2" customWidth="1"/>
    <col min="16" max="18" width="6.75390625" style="2" hidden="1" customWidth="1"/>
    <col min="19" max="20" width="4.50390625" style="2" hidden="1" customWidth="1"/>
    <col min="21" max="25" width="6.375" style="2" customWidth="1"/>
    <col min="26" max="16384" width="9.00390625" style="2" customWidth="1"/>
  </cols>
  <sheetData>
    <row r="1" spans="1:25" ht="22.5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44105</v>
      </c>
    </row>
    <row r="3" spans="1:25" s="1" customFormat="1" ht="14.25" customHeight="1">
      <c r="A3" s="5" t="s">
        <v>26</v>
      </c>
      <c r="B3" s="6" t="s">
        <v>28</v>
      </c>
      <c r="C3" s="7"/>
      <c r="D3" s="7"/>
      <c r="E3" s="7"/>
      <c r="F3" s="7"/>
      <c r="G3" s="7"/>
      <c r="H3" s="7"/>
      <c r="I3" s="21" t="s">
        <v>29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8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22.5" customHeight="1">
      <c r="A5" s="13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17" t="s">
        <v>60</v>
      </c>
      <c r="B6" s="18">
        <v>774195</v>
      </c>
      <c r="C6" s="18">
        <v>492750</v>
      </c>
      <c r="D6" s="18">
        <v>423057</v>
      </c>
      <c r="E6" s="18">
        <f>E13+E14</f>
        <v>69693</v>
      </c>
      <c r="F6" s="18">
        <v>269274</v>
      </c>
      <c r="G6" s="18">
        <v>1584</v>
      </c>
      <c r="H6" s="18">
        <v>10587</v>
      </c>
      <c r="I6" s="18">
        <v>782573</v>
      </c>
      <c r="J6" s="18">
        <v>517385</v>
      </c>
      <c r="K6" s="18">
        <v>445190</v>
      </c>
      <c r="L6" s="18">
        <v>72195</v>
      </c>
      <c r="M6" s="18">
        <v>253362</v>
      </c>
      <c r="N6" s="18">
        <v>1515</v>
      </c>
      <c r="O6" s="18">
        <v>10311</v>
      </c>
      <c r="P6" s="20">
        <f aca="true" t="shared" si="0" ref="P6:P19">B6-I6</f>
        <v>-8378</v>
      </c>
      <c r="Q6" s="20">
        <f aca="true" t="shared" si="1" ref="Q6:Q19">C6-J6</f>
        <v>-24635</v>
      </c>
      <c r="R6" s="20">
        <f aca="true" t="shared" si="2" ref="R6:R19">F6-M6</f>
        <v>15912</v>
      </c>
      <c r="S6" s="20">
        <f aca="true" t="shared" si="3" ref="S6:S19">G6-N6</f>
        <v>69</v>
      </c>
      <c r="T6" s="20">
        <f aca="true" t="shared" si="4" ref="T6:T19">H6-O6</f>
        <v>276</v>
      </c>
      <c r="U6" s="26">
        <f aca="true" t="shared" si="5" ref="U6:U19">P6/I6*100</f>
        <v>-1.0705710521574345</v>
      </c>
      <c r="V6" s="26">
        <f aca="true" t="shared" si="6" ref="V6:V19">Q6/J6*100</f>
        <v>-4.761444572223779</v>
      </c>
      <c r="W6" s="26">
        <f aca="true" t="shared" si="7" ref="W6:W19">R6/M6*100</f>
        <v>6.280341961304378</v>
      </c>
      <c r="X6" s="26">
        <f aca="true" t="shared" si="8" ref="X6:X19">S6/N6*100</f>
        <v>4.554455445544554</v>
      </c>
      <c r="Y6" s="26">
        <f aca="true" t="shared" si="9" ref="Y6:Y19">T6/O6*100</f>
        <v>2.6767529822519642</v>
      </c>
    </row>
    <row r="7" spans="1:25" ht="14.25" customHeight="1">
      <c r="A7" s="19" t="s">
        <v>61</v>
      </c>
      <c r="B7" s="20">
        <v>66</v>
      </c>
      <c r="C7" s="20">
        <v>66</v>
      </c>
      <c r="D7" s="20">
        <v>66</v>
      </c>
      <c r="E7" s="20">
        <v>0</v>
      </c>
      <c r="F7" s="20">
        <v>0</v>
      </c>
      <c r="G7" s="20">
        <v>0</v>
      </c>
      <c r="H7" s="20">
        <v>0</v>
      </c>
      <c r="I7" s="20">
        <v>63</v>
      </c>
      <c r="J7" s="20">
        <v>63</v>
      </c>
      <c r="K7" s="20">
        <v>63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3</v>
      </c>
      <c r="Q7" s="20">
        <f t="shared" si="1"/>
        <v>3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>
        <f t="shared" si="5"/>
        <v>4.761904761904762</v>
      </c>
      <c r="V7" s="26">
        <f t="shared" si="6"/>
        <v>4.761904761904762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62</v>
      </c>
      <c r="B8" s="20">
        <v>12528</v>
      </c>
      <c r="C8" s="20">
        <v>10874</v>
      </c>
      <c r="D8" s="20">
        <v>10874</v>
      </c>
      <c r="E8" s="20">
        <v>0</v>
      </c>
      <c r="F8" s="20">
        <v>1626</v>
      </c>
      <c r="G8" s="20">
        <v>7</v>
      </c>
      <c r="H8" s="20">
        <v>21</v>
      </c>
      <c r="I8" s="20">
        <v>13865</v>
      </c>
      <c r="J8" s="20">
        <v>12453</v>
      </c>
      <c r="K8" s="20">
        <v>12453</v>
      </c>
      <c r="L8" s="20">
        <v>0</v>
      </c>
      <c r="M8" s="20">
        <v>1412</v>
      </c>
      <c r="N8" s="20">
        <v>0</v>
      </c>
      <c r="O8" s="20">
        <v>0</v>
      </c>
      <c r="P8" s="20">
        <f t="shared" si="0"/>
        <v>-1337</v>
      </c>
      <c r="Q8" s="20">
        <f t="shared" si="1"/>
        <v>-1579</v>
      </c>
      <c r="R8" s="20">
        <f t="shared" si="2"/>
        <v>214</v>
      </c>
      <c r="S8" s="20">
        <f t="shared" si="3"/>
        <v>7</v>
      </c>
      <c r="T8" s="20">
        <f t="shared" si="4"/>
        <v>21</v>
      </c>
      <c r="U8" s="26">
        <f t="shared" si="5"/>
        <v>-9.642985935809593</v>
      </c>
      <c r="V8" s="26">
        <f t="shared" si="6"/>
        <v>-12.679675580181481</v>
      </c>
      <c r="W8" s="26">
        <f t="shared" si="7"/>
        <v>15.155807365439095</v>
      </c>
      <c r="X8" s="26" t="e">
        <f t="shared" si="8"/>
        <v>#DIV/0!</v>
      </c>
      <c r="Y8" s="26" t="e">
        <f t="shared" si="9"/>
        <v>#DIV/0!</v>
      </c>
    </row>
    <row r="9" spans="1:25" ht="14.25" customHeight="1">
      <c r="A9" s="19" t="s">
        <v>63</v>
      </c>
      <c r="B9" s="20">
        <v>1105</v>
      </c>
      <c r="C9" s="20">
        <v>81</v>
      </c>
      <c r="D9" s="20">
        <v>81</v>
      </c>
      <c r="E9" s="20">
        <v>0</v>
      </c>
      <c r="F9" s="20">
        <v>539</v>
      </c>
      <c r="G9" s="20">
        <v>0</v>
      </c>
      <c r="H9" s="20">
        <v>485</v>
      </c>
      <c r="I9" s="20">
        <v>1080</v>
      </c>
      <c r="J9" s="20">
        <v>78</v>
      </c>
      <c r="K9" s="20">
        <v>78</v>
      </c>
      <c r="L9" s="20">
        <v>0</v>
      </c>
      <c r="M9" s="20">
        <v>529</v>
      </c>
      <c r="N9" s="20">
        <v>0</v>
      </c>
      <c r="O9" s="20">
        <v>473</v>
      </c>
      <c r="P9" s="20">
        <f t="shared" si="0"/>
        <v>25</v>
      </c>
      <c r="Q9" s="20">
        <f t="shared" si="1"/>
        <v>3</v>
      </c>
      <c r="R9" s="20">
        <f t="shared" si="2"/>
        <v>10</v>
      </c>
      <c r="S9" s="20">
        <f t="shared" si="3"/>
        <v>0</v>
      </c>
      <c r="T9" s="20">
        <f t="shared" si="4"/>
        <v>12</v>
      </c>
      <c r="U9" s="26">
        <f t="shared" si="5"/>
        <v>2.314814814814815</v>
      </c>
      <c r="V9" s="26">
        <f t="shared" si="6"/>
        <v>3.8461538461538463</v>
      </c>
      <c r="W9" s="26">
        <f t="shared" si="7"/>
        <v>1.890359168241966</v>
      </c>
      <c r="X9" s="26" t="e">
        <f t="shared" si="8"/>
        <v>#DIV/0!</v>
      </c>
      <c r="Y9" s="26">
        <f t="shared" si="9"/>
        <v>2.536997885835095</v>
      </c>
    </row>
    <row r="10" spans="1:25" ht="14.25" customHeight="1">
      <c r="A10" s="19" t="s">
        <v>64</v>
      </c>
      <c r="B10" s="20">
        <v>169362</v>
      </c>
      <c r="C10" s="20">
        <v>75126</v>
      </c>
      <c r="D10" s="20">
        <v>75126</v>
      </c>
      <c r="E10" s="20">
        <v>0</v>
      </c>
      <c r="F10" s="20">
        <v>93589</v>
      </c>
      <c r="G10" s="20">
        <v>247</v>
      </c>
      <c r="H10" s="20">
        <v>400</v>
      </c>
      <c r="I10" s="20">
        <v>165748</v>
      </c>
      <c r="J10" s="20">
        <v>85541</v>
      </c>
      <c r="K10" s="20">
        <v>71291</v>
      </c>
      <c r="L10" s="20">
        <v>14250</v>
      </c>
      <c r="M10" s="20">
        <v>79567</v>
      </c>
      <c r="N10" s="20">
        <v>267</v>
      </c>
      <c r="O10" s="20">
        <v>373</v>
      </c>
      <c r="P10" s="20">
        <f t="shared" si="0"/>
        <v>3614</v>
      </c>
      <c r="Q10" s="20">
        <f t="shared" si="1"/>
        <v>-10415</v>
      </c>
      <c r="R10" s="20">
        <f t="shared" si="2"/>
        <v>14022</v>
      </c>
      <c r="S10" s="20">
        <f t="shared" si="3"/>
        <v>-20</v>
      </c>
      <c r="T10" s="20">
        <f t="shared" si="4"/>
        <v>27</v>
      </c>
      <c r="U10" s="26">
        <f t="shared" si="5"/>
        <v>2.1804184665878323</v>
      </c>
      <c r="V10" s="26">
        <f t="shared" si="6"/>
        <v>-12.175448030768871</v>
      </c>
      <c r="W10" s="26">
        <f t="shared" si="7"/>
        <v>17.622883858886222</v>
      </c>
      <c r="X10" s="26">
        <f t="shared" si="8"/>
        <v>-7.490636704119851</v>
      </c>
      <c r="Y10" s="26">
        <f t="shared" si="9"/>
        <v>7.238605898123325</v>
      </c>
    </row>
    <row r="11" spans="1:25" ht="14.25" customHeight="1">
      <c r="A11" s="19" t="s">
        <v>65</v>
      </c>
      <c r="B11" s="20">
        <v>20226</v>
      </c>
      <c r="C11" s="20">
        <v>6515</v>
      </c>
      <c r="D11" s="20">
        <v>6515</v>
      </c>
      <c r="E11" s="20">
        <v>0</v>
      </c>
      <c r="F11" s="20">
        <v>12107</v>
      </c>
      <c r="G11" s="20">
        <v>323</v>
      </c>
      <c r="H11" s="20">
        <v>1281</v>
      </c>
      <c r="I11" s="20">
        <v>20159</v>
      </c>
      <c r="J11" s="20">
        <v>6737</v>
      </c>
      <c r="K11" s="20">
        <v>6737</v>
      </c>
      <c r="L11" s="20">
        <v>0</v>
      </c>
      <c r="M11" s="20">
        <v>11891</v>
      </c>
      <c r="N11" s="20">
        <v>311</v>
      </c>
      <c r="O11" s="20">
        <v>1220</v>
      </c>
      <c r="P11" s="20">
        <f t="shared" si="0"/>
        <v>67</v>
      </c>
      <c r="Q11" s="20">
        <f t="shared" si="1"/>
        <v>-222</v>
      </c>
      <c r="R11" s="20">
        <f t="shared" si="2"/>
        <v>216</v>
      </c>
      <c r="S11" s="20">
        <f t="shared" si="3"/>
        <v>12</v>
      </c>
      <c r="T11" s="20">
        <f t="shared" si="4"/>
        <v>61</v>
      </c>
      <c r="U11" s="26">
        <f t="shared" si="5"/>
        <v>0.33235775584106353</v>
      </c>
      <c r="V11" s="26">
        <f t="shared" si="6"/>
        <v>-3.2952352679234083</v>
      </c>
      <c r="W11" s="26">
        <f t="shared" si="7"/>
        <v>1.8164998738541753</v>
      </c>
      <c r="X11" s="26">
        <f t="shared" si="8"/>
        <v>3.858520900321544</v>
      </c>
      <c r="Y11" s="26">
        <f t="shared" si="9"/>
        <v>5</v>
      </c>
    </row>
    <row r="12" spans="1:25" ht="14.25" customHeight="1">
      <c r="A12" s="19" t="s">
        <v>66</v>
      </c>
      <c r="B12" s="20">
        <v>68043</v>
      </c>
      <c r="C12" s="20">
        <v>20690</v>
      </c>
      <c r="D12" s="20">
        <v>20690</v>
      </c>
      <c r="E12" s="20">
        <v>0</v>
      </c>
      <c r="F12" s="20">
        <v>46268</v>
      </c>
      <c r="G12" s="20">
        <v>141</v>
      </c>
      <c r="H12" s="20">
        <v>944</v>
      </c>
      <c r="I12" s="20">
        <v>68694</v>
      </c>
      <c r="J12" s="20">
        <v>22078</v>
      </c>
      <c r="K12" s="20">
        <v>22078</v>
      </c>
      <c r="L12" s="20">
        <v>0</v>
      </c>
      <c r="M12" s="20">
        <v>45538</v>
      </c>
      <c r="N12" s="20">
        <v>140</v>
      </c>
      <c r="O12" s="20">
        <v>938</v>
      </c>
      <c r="P12" s="20">
        <f t="shared" si="0"/>
        <v>-651</v>
      </c>
      <c r="Q12" s="20">
        <f t="shared" si="1"/>
        <v>-1388</v>
      </c>
      <c r="R12" s="20">
        <f t="shared" si="2"/>
        <v>730</v>
      </c>
      <c r="S12" s="20">
        <f t="shared" si="3"/>
        <v>1</v>
      </c>
      <c r="T12" s="20">
        <f t="shared" si="4"/>
        <v>6</v>
      </c>
      <c r="U12" s="26">
        <f t="shared" si="5"/>
        <v>-0.9476810201764347</v>
      </c>
      <c r="V12" s="26">
        <f t="shared" si="6"/>
        <v>-6.2868013407011505</v>
      </c>
      <c r="W12" s="26">
        <f t="shared" si="7"/>
        <v>1.6030567877377135</v>
      </c>
      <c r="X12" s="26">
        <f t="shared" si="8"/>
        <v>0.7142857142857143</v>
      </c>
      <c r="Y12" s="26">
        <f t="shared" si="9"/>
        <v>0.6396588486140725</v>
      </c>
    </row>
    <row r="13" spans="1:25" ht="14.25" customHeight="1">
      <c r="A13" s="19" t="s">
        <v>67</v>
      </c>
      <c r="B13" s="20">
        <v>206693</v>
      </c>
      <c r="C13" s="20">
        <v>139504</v>
      </c>
      <c r="D13" s="20">
        <v>107503</v>
      </c>
      <c r="E13" s="20">
        <v>32001</v>
      </c>
      <c r="F13" s="20">
        <v>64584</v>
      </c>
      <c r="G13" s="20">
        <v>0</v>
      </c>
      <c r="H13" s="20">
        <v>2605</v>
      </c>
      <c r="I13" s="20">
        <v>209287</v>
      </c>
      <c r="J13" s="20">
        <v>142467</v>
      </c>
      <c r="K13" s="20">
        <v>116329</v>
      </c>
      <c r="L13" s="20">
        <v>26138</v>
      </c>
      <c r="M13" s="20">
        <v>64291</v>
      </c>
      <c r="N13" s="20">
        <v>0</v>
      </c>
      <c r="O13" s="20">
        <v>2529</v>
      </c>
      <c r="P13" s="20">
        <f t="shared" si="0"/>
        <v>-2594</v>
      </c>
      <c r="Q13" s="20">
        <f t="shared" si="1"/>
        <v>-2963</v>
      </c>
      <c r="R13" s="20">
        <f t="shared" si="2"/>
        <v>293</v>
      </c>
      <c r="S13" s="20">
        <f t="shared" si="3"/>
        <v>0</v>
      </c>
      <c r="T13" s="20">
        <f t="shared" si="4"/>
        <v>76</v>
      </c>
      <c r="U13" s="26">
        <f t="shared" si="5"/>
        <v>-1.2394463105687406</v>
      </c>
      <c r="V13" s="26">
        <f t="shared" si="6"/>
        <v>-2.079779878849137</v>
      </c>
      <c r="W13" s="26">
        <f t="shared" si="7"/>
        <v>0.4557403057970789</v>
      </c>
      <c r="X13" s="26" t="e">
        <f t="shared" si="8"/>
        <v>#DIV/0!</v>
      </c>
      <c r="Y13" s="26">
        <f t="shared" si="9"/>
        <v>3.005140371688414</v>
      </c>
    </row>
    <row r="14" spans="1:25" ht="14.25" customHeight="1">
      <c r="A14" s="19" t="s">
        <v>68</v>
      </c>
      <c r="B14" s="20">
        <v>254984</v>
      </c>
      <c r="C14" s="20">
        <v>239220</v>
      </c>
      <c r="D14" s="20">
        <v>201528</v>
      </c>
      <c r="E14" s="20">
        <v>37692</v>
      </c>
      <c r="F14" s="20">
        <v>15658</v>
      </c>
      <c r="G14" s="20">
        <v>0</v>
      </c>
      <c r="H14" s="20">
        <v>106</v>
      </c>
      <c r="I14" s="20">
        <v>262602</v>
      </c>
      <c r="J14" s="20">
        <v>247152</v>
      </c>
      <c r="K14" s="20">
        <v>215345</v>
      </c>
      <c r="L14" s="20">
        <v>31807</v>
      </c>
      <c r="M14" s="20">
        <v>15344</v>
      </c>
      <c r="N14" s="20">
        <v>0</v>
      </c>
      <c r="O14" s="20">
        <v>106</v>
      </c>
      <c r="P14" s="20">
        <f t="shared" si="0"/>
        <v>-7618</v>
      </c>
      <c r="Q14" s="20">
        <f t="shared" si="1"/>
        <v>-7932</v>
      </c>
      <c r="R14" s="20">
        <f t="shared" si="2"/>
        <v>314</v>
      </c>
      <c r="S14" s="20">
        <f t="shared" si="3"/>
        <v>0</v>
      </c>
      <c r="T14" s="20">
        <f t="shared" si="4"/>
        <v>0</v>
      </c>
      <c r="U14" s="26">
        <f t="shared" si="5"/>
        <v>-2.9009680048133677</v>
      </c>
      <c r="V14" s="26">
        <f t="shared" si="6"/>
        <v>-3.209361040978831</v>
      </c>
      <c r="W14" s="26">
        <f t="shared" si="7"/>
        <v>2.046402502606882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69</v>
      </c>
      <c r="B15" s="20">
        <v>38262</v>
      </c>
      <c r="C15" s="20">
        <v>674</v>
      </c>
      <c r="D15" s="20">
        <v>674</v>
      </c>
      <c r="E15" s="20">
        <v>0</v>
      </c>
      <c r="F15" s="20">
        <v>34903</v>
      </c>
      <c r="G15" s="20">
        <v>284</v>
      </c>
      <c r="H15" s="20">
        <v>2401</v>
      </c>
      <c r="I15" s="20">
        <v>38214</v>
      </c>
      <c r="J15" s="20">
        <v>816</v>
      </c>
      <c r="K15" s="20">
        <v>816</v>
      </c>
      <c r="L15" s="20">
        <v>0</v>
      </c>
      <c r="M15" s="20">
        <v>34790</v>
      </c>
      <c r="N15" s="20">
        <v>267</v>
      </c>
      <c r="O15" s="20">
        <v>2341</v>
      </c>
      <c r="P15" s="20">
        <f t="shared" si="0"/>
        <v>48</v>
      </c>
      <c r="Q15" s="20">
        <f t="shared" si="1"/>
        <v>-142</v>
      </c>
      <c r="R15" s="20">
        <f t="shared" si="2"/>
        <v>113</v>
      </c>
      <c r="S15" s="20">
        <f t="shared" si="3"/>
        <v>17</v>
      </c>
      <c r="T15" s="20">
        <f t="shared" si="4"/>
        <v>60</v>
      </c>
      <c r="U15" s="26">
        <f t="shared" si="5"/>
        <v>0.12560841576385617</v>
      </c>
      <c r="V15" s="26">
        <f t="shared" si="6"/>
        <v>-17.401960784313726</v>
      </c>
      <c r="W15" s="26">
        <f t="shared" si="7"/>
        <v>0.32480597872952</v>
      </c>
      <c r="X15" s="26">
        <f t="shared" si="8"/>
        <v>6.367041198501873</v>
      </c>
      <c r="Y15" s="26">
        <f t="shared" si="9"/>
        <v>2.5630072618539086</v>
      </c>
    </row>
    <row r="16" spans="1:25" ht="14.25" customHeight="1">
      <c r="A16" s="19" t="s">
        <v>70</v>
      </c>
      <c r="B16" s="20">
        <v>1048</v>
      </c>
      <c r="C16" s="20">
        <v>0</v>
      </c>
      <c r="D16" s="20">
        <v>0</v>
      </c>
      <c r="E16" s="20">
        <v>0</v>
      </c>
      <c r="F16" s="20">
        <v>0</v>
      </c>
      <c r="G16" s="20">
        <v>266</v>
      </c>
      <c r="H16" s="20">
        <v>782</v>
      </c>
      <c r="I16" s="20">
        <v>1037</v>
      </c>
      <c r="J16" s="20">
        <v>0</v>
      </c>
      <c r="K16" s="20">
        <v>0</v>
      </c>
      <c r="L16" s="20">
        <v>0</v>
      </c>
      <c r="M16" s="20">
        <v>0</v>
      </c>
      <c r="N16" s="20">
        <v>217</v>
      </c>
      <c r="O16" s="20">
        <v>820</v>
      </c>
      <c r="P16" s="20">
        <f t="shared" si="0"/>
        <v>11</v>
      </c>
      <c r="Q16" s="20">
        <f t="shared" si="1"/>
        <v>0</v>
      </c>
      <c r="R16" s="20">
        <f t="shared" si="2"/>
        <v>0</v>
      </c>
      <c r="S16" s="20">
        <f t="shared" si="3"/>
        <v>49</v>
      </c>
      <c r="T16" s="20">
        <f t="shared" si="4"/>
        <v>-38</v>
      </c>
      <c r="U16" s="26">
        <f t="shared" si="5"/>
        <v>1.0607521697203472</v>
      </c>
      <c r="V16" s="26" t="e">
        <f t="shared" si="6"/>
        <v>#DIV/0!</v>
      </c>
      <c r="W16" s="26" t="e">
        <f t="shared" si="7"/>
        <v>#DIV/0!</v>
      </c>
      <c r="X16" s="26">
        <f t="shared" si="8"/>
        <v>22.58064516129032</v>
      </c>
      <c r="Y16" s="26">
        <f t="shared" si="9"/>
        <v>-4.634146341463414</v>
      </c>
    </row>
    <row r="17" spans="1:25" ht="14.25" customHeight="1">
      <c r="A17" s="19" t="s">
        <v>71</v>
      </c>
      <c r="B17" s="20">
        <v>687</v>
      </c>
      <c r="C17" s="20">
        <v>0</v>
      </c>
      <c r="D17" s="20">
        <v>0</v>
      </c>
      <c r="E17" s="20">
        <v>0</v>
      </c>
      <c r="F17" s="20">
        <v>0</v>
      </c>
      <c r="G17" s="20">
        <v>101</v>
      </c>
      <c r="H17" s="20">
        <v>586</v>
      </c>
      <c r="I17" s="20">
        <v>668</v>
      </c>
      <c r="J17" s="20">
        <v>0</v>
      </c>
      <c r="K17" s="20">
        <v>0</v>
      </c>
      <c r="L17" s="20">
        <v>0</v>
      </c>
      <c r="M17" s="20">
        <v>0</v>
      </c>
      <c r="N17" s="20">
        <v>102</v>
      </c>
      <c r="O17" s="20">
        <v>566</v>
      </c>
      <c r="P17" s="20">
        <f t="shared" si="0"/>
        <v>19</v>
      </c>
      <c r="Q17" s="20">
        <f t="shared" si="1"/>
        <v>0</v>
      </c>
      <c r="R17" s="20">
        <f t="shared" si="2"/>
        <v>0</v>
      </c>
      <c r="S17" s="20">
        <f t="shared" si="3"/>
        <v>-1</v>
      </c>
      <c r="T17" s="20">
        <f t="shared" si="4"/>
        <v>20</v>
      </c>
      <c r="U17" s="26">
        <f t="shared" si="5"/>
        <v>2.844311377245509</v>
      </c>
      <c r="V17" s="26" t="e">
        <f t="shared" si="6"/>
        <v>#DIV/0!</v>
      </c>
      <c r="W17" s="26" t="e">
        <f t="shared" si="7"/>
        <v>#DIV/0!</v>
      </c>
      <c r="X17" s="26">
        <f t="shared" si="8"/>
        <v>-0.9803921568627451</v>
      </c>
      <c r="Y17" s="26">
        <f t="shared" si="9"/>
        <v>3.53356890459364</v>
      </c>
    </row>
    <row r="18" spans="1:25" ht="14.25" customHeight="1">
      <c r="A18" s="19" t="s">
        <v>72</v>
      </c>
      <c r="B18" s="20">
        <v>1191</v>
      </c>
      <c r="C18" s="20">
        <v>0</v>
      </c>
      <c r="D18" s="20">
        <v>0</v>
      </c>
      <c r="E18" s="20">
        <v>0</v>
      </c>
      <c r="F18" s="20">
        <v>0</v>
      </c>
      <c r="G18" s="20">
        <v>215</v>
      </c>
      <c r="H18" s="20">
        <v>976</v>
      </c>
      <c r="I18" s="20">
        <v>1156</v>
      </c>
      <c r="J18" s="20">
        <v>0</v>
      </c>
      <c r="K18" s="20">
        <v>0</v>
      </c>
      <c r="L18" s="20">
        <v>0</v>
      </c>
      <c r="M18" s="20">
        <v>0</v>
      </c>
      <c r="N18" s="20">
        <v>211</v>
      </c>
      <c r="O18" s="20">
        <v>945</v>
      </c>
      <c r="P18" s="20">
        <f t="shared" si="0"/>
        <v>35</v>
      </c>
      <c r="Q18" s="20">
        <f t="shared" si="1"/>
        <v>0</v>
      </c>
      <c r="R18" s="20">
        <f t="shared" si="2"/>
        <v>0</v>
      </c>
      <c r="S18" s="20">
        <f t="shared" si="3"/>
        <v>4</v>
      </c>
      <c r="T18" s="20">
        <f t="shared" si="4"/>
        <v>31</v>
      </c>
      <c r="U18" s="26">
        <f t="shared" si="5"/>
        <v>3.027681660899654</v>
      </c>
      <c r="V18" s="26" t="e">
        <f t="shared" si="6"/>
        <v>#DIV/0!</v>
      </c>
      <c r="W18" s="26" t="e">
        <f t="shared" si="7"/>
        <v>#DIV/0!</v>
      </c>
      <c r="X18" s="26">
        <f t="shared" si="8"/>
        <v>1.8957345971563981</v>
      </c>
      <c r="Y18" s="26">
        <f t="shared" si="9"/>
        <v>3.28042328042328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19652777777777777" right="0.15694444444444444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WPS_1528077747</cp:lastModifiedBy>
  <cp:lastPrinted>2010-04-07T07:21:02Z</cp:lastPrinted>
  <dcterms:created xsi:type="dcterms:W3CDTF">2009-12-14T19:44:35Z</dcterms:created>
  <dcterms:modified xsi:type="dcterms:W3CDTF">2020-12-11T08:56:07Z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