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<sst xmlns="http://schemas.openxmlformats.org/spreadsheetml/2006/main" count="154" uniqueCount="74">
  <si>
    <t>制表机关：农业部</t>
  </si>
  <si>
    <t>批准机关：国家统计局</t>
  </si>
  <si>
    <t>批准文号：国统制[2008]27号</t>
  </si>
  <si>
    <t>福建省</t>
  </si>
  <si>
    <t>2020年渔业统计月报</t>
  </si>
  <si>
    <t>填报单位（盖章）：</t>
  </si>
  <si>
    <t>泉州市海洋与渔业局</t>
  </si>
  <si>
    <t>联系电话：</t>
  </si>
  <si>
    <t>主管统计负责人（盖章）：</t>
  </si>
  <si>
    <t>李建芳</t>
  </si>
  <si>
    <t>填 报 人：</t>
  </si>
  <si>
    <t>庄月云</t>
  </si>
  <si>
    <t>单位地址：</t>
  </si>
  <si>
    <t>泉州市东海行政中心C幢</t>
  </si>
  <si>
    <t xml:space="preserve"> 报送日期：</t>
  </si>
  <si>
    <t>2020年12月01日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</si>
  <si>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</si>
  <si>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</si>
  <si>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</si>
  <si>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</si>
  <si>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</si>
  <si>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 xml:space="preserve">单位:  </t>
  </si>
  <si>
    <t xml:space="preserve">        年      月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</si>
  <si>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</si>
  <si>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</si>
  <si>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</si>
  <si>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</si>
  <si>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</si>
  <si>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</si>
  <si>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</si>
  <si>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</si>
  <si>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</si>
  <si>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</si>
  <si>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</si>
  <si>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</si>
  <si>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</si>
  <si>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</si>
  <si>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</si>
  <si>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</si>
  <si>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</si>
  <si>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统计负责人：                    填表人：                    报出日期：20   年     月    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</si>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</sst>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楷体_GB2312"/>
      <family val="3"/>
    </font>
    <font>
      <sz val="36"/>
      <name val="楷体_GB2312"/>
      <family val="3"/>
    </font>
    <font>
      <sz val="16"/>
      <name val="楷体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2" fillId="6" borderId="0" applyNumberFormat="0" applyBorder="0" applyAlignment="0" applyProtection="0"/>
    <xf numFmtId="0" fontId="26" fillId="0" borderId="5" applyNumberFormat="0" applyFill="0" applyAlignment="0" applyProtection="0"/>
    <xf numFmtId="0" fontId="22" fillId="6" borderId="0" applyNumberFormat="0" applyBorder="0" applyAlignment="0" applyProtection="0"/>
    <xf numFmtId="0" fontId="27" fillId="8" borderId="6" applyNumberFormat="0" applyAlignment="0" applyProtection="0"/>
    <xf numFmtId="0" fontId="29" fillId="8" borderId="1" applyNumberFormat="0" applyAlignment="0" applyProtection="0"/>
    <xf numFmtId="0" fontId="31" fillId="9" borderId="7" applyNumberFormat="0" applyAlignment="0" applyProtection="0"/>
    <xf numFmtId="0" fontId="18" fillId="2" borderId="0" applyNumberFormat="0" applyBorder="0" applyAlignment="0" applyProtection="0"/>
    <xf numFmtId="0" fontId="22" fillId="10" borderId="0" applyNumberFormat="0" applyBorder="0" applyAlignment="0" applyProtection="0"/>
    <xf numFmtId="0" fontId="33" fillId="0" borderId="8" applyNumberFormat="0" applyFill="0" applyAlignment="0" applyProtection="0"/>
    <xf numFmtId="0" fontId="36" fillId="0" borderId="9" applyNumberFormat="0" applyFill="0" applyAlignment="0" applyProtection="0"/>
    <xf numFmtId="0" fontId="20" fillId="4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22" fillId="16" borderId="0" applyNumberFormat="0" applyBorder="0" applyAlignment="0" applyProtection="0"/>
    <xf numFmtId="0" fontId="18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 vertical="center"/>
      <protection/>
    </xf>
    <xf numFmtId="57" fontId="0" fillId="0" borderId="0" xfId="63" applyNumberForma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/>
      <protection/>
    </xf>
    <xf numFmtId="0" fontId="1" fillId="0" borderId="12" xfId="63" applyFont="1" applyBorder="1" applyAlignment="1">
      <alignment horizontal="center"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3" xfId="63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3" fillId="0" borderId="10" xfId="63" applyFont="1" applyBorder="1" applyAlignment="1">
      <alignment vertic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0" fillId="0" borderId="15" xfId="63" applyBorder="1" applyAlignment="1">
      <alignment vertical="center" wrapText="1"/>
      <protection/>
    </xf>
    <xf numFmtId="0" fontId="4" fillId="0" borderId="11" xfId="63" applyFont="1" applyBorder="1">
      <alignment vertical="center"/>
      <protection/>
    </xf>
    <xf numFmtId="176" fontId="4" fillId="0" borderId="11" xfId="63" applyNumberFormat="1" applyFont="1" applyBorder="1" applyAlignment="1">
      <alignment horizontal="right" vertical="center" shrinkToFit="1"/>
      <protection/>
    </xf>
    <xf numFmtId="0" fontId="1" fillId="0" borderId="11" xfId="63" applyFont="1" applyBorder="1">
      <alignment vertical="center"/>
      <protection/>
    </xf>
    <xf numFmtId="176" fontId="1" fillId="0" borderId="11" xfId="63" applyNumberFormat="1" applyFont="1" applyBorder="1" applyAlignment="1">
      <alignment horizontal="right" vertical="center" shrinkToFi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1" xfId="63" applyFont="1" applyBorder="1" applyAlignment="1">
      <alignment vertical="center" wrapText="1"/>
      <protection/>
    </xf>
    <xf numFmtId="177" fontId="1" fillId="0" borderId="11" xfId="63" applyNumberFormat="1" applyFont="1" applyBorder="1" applyAlignment="1">
      <alignment horizontal="right" vertical="center" shrinkToFi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76" fontId="1" fillId="0" borderId="22" xfId="63" applyNumberFormat="1" applyFont="1" applyBorder="1" applyAlignment="1">
      <alignment horizontal="center" vertical="center" shrinkToFit="1"/>
      <protection/>
    </xf>
    <xf numFmtId="176" fontId="1" fillId="0" borderId="23" xfId="63" applyNumberFormat="1" applyFont="1" applyBorder="1" applyAlignment="1">
      <alignment horizontal="center" vertical="center" shrinkToFit="1"/>
      <protection/>
    </xf>
    <xf numFmtId="0" fontId="3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1" fillId="0" borderId="25" xfId="63" applyNumberFormat="1" applyFont="1" applyBorder="1" applyAlignment="1">
      <alignment horizontal="center" vertical="center" shrinkToFit="1"/>
      <protection/>
    </xf>
    <xf numFmtId="176" fontId="1" fillId="0" borderId="26" xfId="63" applyNumberFormat="1" applyFont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8" fontId="13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X21"/>
  <sheetViews>
    <sheetView workbookViewId="0" topLeftCell="A1">
      <selection activeCell="AK6" sqref="AK6"/>
    </sheetView>
  </sheetViews>
  <sheetFormatPr defaultColWidth="9.00390625" defaultRowHeight="14.25"/>
  <cols>
    <col min="1" max="52" width="2.25390625" style="0" customWidth="1"/>
  </cols>
  <sheetData>
    <row r="2" spans="42:44" ht="20.25">
      <c r="AP2" s="70" t="s">
        <v>0</v>
      </c>
      <c r="AR2" s="71"/>
    </row>
    <row r="3" spans="42:44" ht="20.25">
      <c r="AP3" s="70" t="s">
        <v>1</v>
      </c>
      <c r="AR3" s="71"/>
    </row>
    <row r="4" ht="14.25">
      <c r="AP4" s="70" t="s">
        <v>2</v>
      </c>
    </row>
    <row r="5" ht="46.5">
      <c r="Z5" s="68" t="s">
        <v>3</v>
      </c>
    </row>
    <row r="9" ht="46.5">
      <c r="Z9" s="68" t="s">
        <v>4</v>
      </c>
    </row>
    <row r="16" spans="17:24" ht="14.25">
      <c r="Q16" s="65"/>
      <c r="R16" s="65"/>
      <c r="S16" s="65"/>
      <c r="T16" s="65"/>
      <c r="U16" s="65"/>
      <c r="V16" s="65"/>
      <c r="W16" s="65"/>
      <c r="X16" s="65"/>
    </row>
    <row r="17" spans="3:50" ht="22.5">
      <c r="C17" s="64" t="s">
        <v>5</v>
      </c>
      <c r="L17" s="65"/>
      <c r="M17" s="65"/>
      <c r="N17" s="65"/>
      <c r="O17" s="66" t="s">
        <v>6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M17" s="69" t="s">
        <v>7</v>
      </c>
      <c r="AN17" s="66">
        <v>22281607</v>
      </c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7:24" ht="14.25">
      <c r="Q18" s="65"/>
      <c r="R18" s="65"/>
      <c r="S18" s="65"/>
      <c r="T18" s="65"/>
      <c r="U18" s="65"/>
      <c r="V18" s="65"/>
      <c r="W18" s="65"/>
      <c r="X18" s="65"/>
    </row>
    <row r="19" spans="3:50" ht="22.5">
      <c r="C19" s="64" t="s">
        <v>8</v>
      </c>
      <c r="Q19" s="65"/>
      <c r="R19" s="65"/>
      <c r="S19" s="66" t="s">
        <v>9</v>
      </c>
      <c r="T19" s="66"/>
      <c r="U19" s="66"/>
      <c r="V19" s="66"/>
      <c r="W19" s="66"/>
      <c r="X19" s="66"/>
      <c r="Y19" s="66"/>
      <c r="Z19" s="66"/>
      <c r="AA19" s="66"/>
      <c r="AB19" s="66"/>
      <c r="AC19" s="65"/>
      <c r="AD19" s="65"/>
      <c r="AE19" s="65"/>
      <c r="AM19" s="69" t="s">
        <v>10</v>
      </c>
      <c r="AN19" s="66" t="s">
        <v>11</v>
      </c>
      <c r="AO19" s="66"/>
      <c r="AP19" s="66"/>
      <c r="AQ19" s="66"/>
      <c r="AR19" s="66"/>
      <c r="AS19" s="66"/>
      <c r="AT19" s="66"/>
      <c r="AU19" s="66"/>
      <c r="AV19" s="66"/>
      <c r="AW19" s="66"/>
      <c r="AX19" s="66"/>
    </row>
    <row r="20" spans="17:24" ht="14.25">
      <c r="Q20" s="65"/>
      <c r="R20" s="65"/>
      <c r="S20" s="65"/>
      <c r="T20" s="67"/>
      <c r="U20" s="65"/>
      <c r="V20" s="65"/>
      <c r="W20" s="65"/>
      <c r="X20" s="65"/>
    </row>
    <row r="21" spans="3:50" ht="22.5">
      <c r="C21" s="64" t="s">
        <v>12</v>
      </c>
      <c r="J21" s="66" t="s">
        <v>13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M21" s="69" t="s">
        <v>14</v>
      </c>
      <c r="AN21" s="66" t="s">
        <v>15</v>
      </c>
      <c r="AO21" s="66"/>
      <c r="AP21" s="72"/>
      <c r="AQ21" s="72"/>
      <c r="AR21" s="72"/>
      <c r="AS21" s="72"/>
      <c r="AT21" s="72"/>
      <c r="AU21" s="66"/>
      <c r="AV21" s="66"/>
      <c r="AW21" s="66"/>
      <c r="AX21" s="66"/>
    </row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6" width="20.625" style="0" customWidth="1"/>
  </cols>
  <sheetData>
    <row r="1" spans="1:7" ht="31.5" customHeight="1">
      <c r="A1" s="27" t="s">
        <v>16</v>
      </c>
      <c r="B1" s="27"/>
      <c r="C1" s="27"/>
      <c r="D1" s="27"/>
      <c r="E1" s="27"/>
      <c r="F1" s="27"/>
      <c r="G1" s="28"/>
    </row>
    <row r="2" spans="1:7" ht="14.25">
      <c r="A2" s="29" t="s">
        <v>17</v>
      </c>
      <c r="B2" s="30"/>
      <c r="C2" s="30"/>
      <c r="D2" s="31"/>
      <c r="E2" s="32"/>
      <c r="F2" s="32" t="s">
        <v>18</v>
      </c>
      <c r="G2" s="33"/>
    </row>
    <row r="3" spans="1:7" ht="14.25">
      <c r="A3" s="30"/>
      <c r="B3" s="30"/>
      <c r="C3" s="30"/>
      <c r="D3" s="31"/>
      <c r="E3" s="33"/>
      <c r="F3" s="33" t="s">
        <v>19</v>
      </c>
      <c r="G3" s="33"/>
    </row>
    <row r="4" spans="1:7" ht="14.25">
      <c r="A4" s="30"/>
      <c r="B4" s="30"/>
      <c r="C4" s="30"/>
      <c r="D4" s="31"/>
      <c r="E4" s="32"/>
      <c r="F4" s="32" t="s">
        <v>1</v>
      </c>
      <c r="G4" s="33"/>
    </row>
    <row r="5" spans="1:7" ht="14.25">
      <c r="A5" s="30"/>
      <c r="B5" s="30"/>
      <c r="C5" s="30"/>
      <c r="D5" s="31"/>
      <c r="E5" s="32"/>
      <c r="F5" s="32" t="s">
        <v>20</v>
      </c>
      <c r="G5" s="33"/>
    </row>
    <row r="6" spans="1:7" ht="18" customHeight="1">
      <c r="A6" s="34" t="s">
        <v>21</v>
      </c>
      <c r="B6" s="35"/>
      <c r="C6" s="36" t="s">
        <v>22</v>
      </c>
      <c r="D6" s="36"/>
      <c r="E6" s="37"/>
      <c r="F6" s="37" t="s">
        <v>23</v>
      </c>
      <c r="G6" s="37"/>
    </row>
    <row r="7" spans="1:6" ht="30" customHeight="1">
      <c r="A7" s="38" t="s">
        <v>24</v>
      </c>
      <c r="B7" s="39" t="s">
        <v>25</v>
      </c>
      <c r="C7" s="40" t="s">
        <v>26</v>
      </c>
      <c r="D7" s="41" t="s">
        <v>27</v>
      </c>
      <c r="E7" s="40" t="s">
        <v>28</v>
      </c>
      <c r="F7" s="42" t="s">
        <v>29</v>
      </c>
    </row>
    <row r="8" spans="1:6" ht="30" customHeight="1">
      <c r="A8" s="43" t="s">
        <v>30</v>
      </c>
      <c r="B8" s="44" t="s">
        <v>31</v>
      </c>
      <c r="C8" s="45" t="s">
        <v>32</v>
      </c>
      <c r="D8" s="46">
        <f>_xlfn.IFERROR('当月数'!B6," ")</f>
        <v>138242</v>
      </c>
      <c r="E8" s="46">
        <f>_xlfn.IFERROR('累计数'!B6," ")</f>
        <v>912437</v>
      </c>
      <c r="F8" s="47">
        <f>_xlfn.IFERROR('累计数'!I6," ")</f>
        <v>924845</v>
      </c>
    </row>
    <row r="9" spans="1:6" ht="30" customHeight="1">
      <c r="A9" s="48" t="s">
        <v>33</v>
      </c>
      <c r="B9" s="49">
        <v>2</v>
      </c>
      <c r="C9" s="45" t="s">
        <v>32</v>
      </c>
      <c r="D9" s="46">
        <f>_xlfn.IFERROR('当月数'!F6," ")</f>
        <v>36728</v>
      </c>
      <c r="E9" s="46">
        <f>_xlfn.IFERROR('累计数'!F6," ")</f>
        <v>306002</v>
      </c>
      <c r="F9" s="47">
        <f>_xlfn.IFERROR('累计数'!M6," ")</f>
        <v>286456</v>
      </c>
    </row>
    <row r="10" spans="1:6" ht="30" customHeight="1">
      <c r="A10" s="43" t="s">
        <v>34</v>
      </c>
      <c r="B10" s="44" t="s">
        <v>35</v>
      </c>
      <c r="C10" s="45" t="s">
        <v>32</v>
      </c>
      <c r="D10" s="46">
        <f>_xlfn.IFERROR('当月数'!C6," ")</f>
        <v>100241</v>
      </c>
      <c r="E10" s="46">
        <f>_xlfn.IFERROR('累计数'!C6," ")</f>
        <v>592991</v>
      </c>
      <c r="F10" s="47">
        <f>_xlfn.IFERROR('累计数'!J6," ")</f>
        <v>625403</v>
      </c>
    </row>
    <row r="11" spans="1:6" ht="30" customHeight="1">
      <c r="A11" s="48" t="s">
        <v>36</v>
      </c>
      <c r="B11" s="49">
        <v>4</v>
      </c>
      <c r="C11" s="45" t="s">
        <v>32</v>
      </c>
      <c r="D11" s="46">
        <f>_xlfn.IFERROR('当月数'!D6," ")</f>
        <v>87946</v>
      </c>
      <c r="E11" s="46">
        <f>_xlfn.IFERROR('累计数'!D6," ")</f>
        <v>511003</v>
      </c>
      <c r="F11" s="47">
        <f>_xlfn.IFERROR('累计数'!K6," ")</f>
        <v>543109</v>
      </c>
    </row>
    <row r="12" spans="1:6" ht="30" customHeight="1">
      <c r="A12" s="43" t="s">
        <v>37</v>
      </c>
      <c r="B12" s="49">
        <v>5</v>
      </c>
      <c r="C12" s="45" t="s">
        <v>32</v>
      </c>
      <c r="D12" s="46">
        <f>_xlfn.IFERROR('当月数'!E6," ")</f>
        <v>12295</v>
      </c>
      <c r="E12" s="46">
        <f>_xlfn.IFERROR('累计数'!E6," ")</f>
        <v>81988</v>
      </c>
      <c r="F12" s="47">
        <f>_xlfn.IFERROR('累计数'!L6," ")</f>
        <v>82294</v>
      </c>
    </row>
    <row r="13" spans="1:6" ht="30" customHeight="1">
      <c r="A13" s="48" t="s">
        <v>38</v>
      </c>
      <c r="B13" s="49">
        <v>6</v>
      </c>
      <c r="C13" s="45" t="s">
        <v>32</v>
      </c>
      <c r="D13" s="46">
        <f>_xlfn.IFERROR('当月数'!H6," ")</f>
        <v>1102</v>
      </c>
      <c r="E13" s="46">
        <f>_xlfn.IFERROR('累计数'!H6," ")</f>
        <v>11689</v>
      </c>
      <c r="F13" s="47">
        <f>_xlfn.IFERROR('累计数'!O6," ")</f>
        <v>11365</v>
      </c>
    </row>
    <row r="14" spans="1:6" ht="30" customHeight="1">
      <c r="A14" s="50" t="s">
        <v>39</v>
      </c>
      <c r="B14" s="51">
        <v>7</v>
      </c>
      <c r="C14" s="52" t="s">
        <v>32</v>
      </c>
      <c r="D14" s="53">
        <f>_xlfn.IFERROR('当月数'!G6," ")</f>
        <v>171</v>
      </c>
      <c r="E14" s="53">
        <f>_xlfn.IFERROR('累计数'!G6," ")</f>
        <v>1755</v>
      </c>
      <c r="F14" s="54">
        <f>_xlfn.IFERROR('累计数'!N6," ")</f>
        <v>1621</v>
      </c>
    </row>
    <row r="15" spans="1:7" ht="19.5" customHeight="1">
      <c r="A15" s="55" t="s">
        <v>40</v>
      </c>
      <c r="B15" s="56"/>
      <c r="C15" s="56"/>
      <c r="D15" s="56"/>
      <c r="E15" s="56"/>
      <c r="F15" s="56"/>
      <c r="G15" s="56"/>
    </row>
    <row r="16" spans="1:2" ht="16.5" customHeight="1">
      <c r="A16" s="57" t="s">
        <v>41</v>
      </c>
      <c r="B16" s="58"/>
    </row>
    <row r="17" spans="1:7" ht="16.5" customHeight="1">
      <c r="A17" s="59" t="s">
        <v>42</v>
      </c>
      <c r="B17" s="60"/>
      <c r="C17" s="61"/>
      <c r="D17" s="61"/>
      <c r="E17" s="62"/>
      <c r="F17" s="62"/>
      <c r="G17" s="62"/>
    </row>
    <row r="18" spans="1:7" ht="16.5" customHeight="1">
      <c r="A18" s="63" t="s">
        <v>43</v>
      </c>
      <c r="B18" s="63"/>
      <c r="C18" s="63"/>
      <c r="D18" s="63"/>
      <c r="E18" s="63"/>
      <c r="F18" s="63"/>
      <c r="G18" s="63"/>
    </row>
    <row r="19" spans="1:7" ht="16.5" customHeight="1">
      <c r="A19" s="63" t="s">
        <v>44</v>
      </c>
      <c r="B19" s="63"/>
      <c r="C19" s="63"/>
      <c r="D19" s="63"/>
      <c r="E19" s="63"/>
      <c r="F19" s="63"/>
      <c r="G19" s="63"/>
    </row>
  </sheetData>
  <sheetProtection/>
  <mergeCells count="6">
    <mergeCell ref="A1:F1"/>
    <mergeCell ref="C6:D6"/>
    <mergeCell ref="A15:G15"/>
    <mergeCell ref="A16:B16"/>
    <mergeCell ref="A18:G18"/>
    <mergeCell ref="A19:G19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K39" sqref="K39"/>
    </sheetView>
  </sheetViews>
  <sheetFormatPr defaultColWidth="9.00390625" defaultRowHeight="14.25"/>
  <cols>
    <col min="1" max="1" width="11.00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44136</v>
      </c>
    </row>
    <row r="3" spans="1:25" s="1" customFormat="1" ht="14.25" customHeight="1">
      <c r="A3" s="5" t="s">
        <v>26</v>
      </c>
      <c r="B3" s="6" t="s">
        <v>46</v>
      </c>
      <c r="C3" s="7"/>
      <c r="D3" s="7"/>
      <c r="E3" s="7"/>
      <c r="F3" s="7"/>
      <c r="G3" s="7"/>
      <c r="H3" s="7"/>
      <c r="I3" s="21" t="s">
        <v>47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14.25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138242</v>
      </c>
      <c r="C6" s="18">
        <v>100241</v>
      </c>
      <c r="D6" s="18">
        <v>87946</v>
      </c>
      <c r="E6" s="18">
        <v>12295</v>
      </c>
      <c r="F6" s="18">
        <v>36728</v>
      </c>
      <c r="G6" s="18">
        <v>171</v>
      </c>
      <c r="H6" s="18">
        <v>1102</v>
      </c>
      <c r="I6" s="18">
        <v>142272</v>
      </c>
      <c r="J6" s="18">
        <v>108018</v>
      </c>
      <c r="K6" s="18">
        <v>97919</v>
      </c>
      <c r="L6" s="18">
        <v>10099</v>
      </c>
      <c r="M6" s="18">
        <v>33094</v>
      </c>
      <c r="N6" s="18">
        <v>106</v>
      </c>
      <c r="O6" s="18">
        <v>1054</v>
      </c>
      <c r="P6" s="20">
        <f aca="true" t="shared" si="0" ref="P6:P19">B6-I6</f>
        <v>-4030</v>
      </c>
      <c r="Q6" s="20">
        <f aca="true" t="shared" si="1" ref="Q6:Q19">C6-J6</f>
        <v>-7777</v>
      </c>
      <c r="R6" s="20">
        <f aca="true" t="shared" si="2" ref="R6:R19">F6-M6</f>
        <v>3634</v>
      </c>
      <c r="S6" s="20">
        <f aca="true" t="shared" si="3" ref="S6:S19">G6-N6</f>
        <v>65</v>
      </c>
      <c r="T6" s="20">
        <f aca="true" t="shared" si="4" ref="T6:T19">H6-O6</f>
        <v>48</v>
      </c>
      <c r="U6" s="26">
        <f aca="true" t="shared" si="5" ref="U6:U19">P6/I6*100</f>
        <v>-2.8326023391812867</v>
      </c>
      <c r="V6" s="26">
        <f aca="true" t="shared" si="6" ref="V6:V19">Q6/J6*100</f>
        <v>-7.199725971597326</v>
      </c>
      <c r="W6" s="26">
        <f aca="true" t="shared" si="7" ref="W6:W19">R6/M6*100</f>
        <v>10.980842448782257</v>
      </c>
      <c r="X6" s="26">
        <f aca="true" t="shared" si="8" ref="X6:X19">S6/N6*100</f>
        <v>61.32075471698113</v>
      </c>
      <c r="Y6" s="26">
        <f aca="true" t="shared" si="9" ref="Y6:Y19">T6/O6*100</f>
        <v>4.554079696394687</v>
      </c>
    </row>
    <row r="7" spans="1:25" ht="14.25" customHeight="1">
      <c r="A7" s="19" t="s">
        <v>61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0</v>
      </c>
      <c r="Q7" s="20">
        <f t="shared" si="1"/>
        <v>0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 t="e">
        <f t="shared" si="5"/>
        <v>#DIV/0!</v>
      </c>
      <c r="V7" s="26" t="e">
        <f t="shared" si="6"/>
        <v>#DIV/0!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524</v>
      </c>
      <c r="C8" s="20">
        <v>500</v>
      </c>
      <c r="D8" s="20">
        <v>500</v>
      </c>
      <c r="E8" s="20">
        <v>0</v>
      </c>
      <c r="F8" s="20">
        <v>24</v>
      </c>
      <c r="G8" s="20">
        <v>0</v>
      </c>
      <c r="H8" s="20">
        <v>0</v>
      </c>
      <c r="I8" s="20">
        <v>120</v>
      </c>
      <c r="J8" s="20">
        <v>70</v>
      </c>
      <c r="K8" s="20">
        <v>70</v>
      </c>
      <c r="L8" s="20">
        <v>0</v>
      </c>
      <c r="M8" s="20">
        <v>50</v>
      </c>
      <c r="N8" s="20">
        <v>0</v>
      </c>
      <c r="O8" s="20">
        <v>0</v>
      </c>
      <c r="P8" s="20">
        <f t="shared" si="0"/>
        <v>404</v>
      </c>
      <c r="Q8" s="20">
        <f t="shared" si="1"/>
        <v>430</v>
      </c>
      <c r="R8" s="20">
        <f t="shared" si="2"/>
        <v>-26</v>
      </c>
      <c r="S8" s="20">
        <f t="shared" si="3"/>
        <v>0</v>
      </c>
      <c r="T8" s="20">
        <f t="shared" si="4"/>
        <v>0</v>
      </c>
      <c r="U8" s="26">
        <f t="shared" si="5"/>
        <v>336.6666666666667</v>
      </c>
      <c r="V8" s="26">
        <f t="shared" si="6"/>
        <v>614.2857142857143</v>
      </c>
      <c r="W8" s="26">
        <f t="shared" si="7"/>
        <v>-52</v>
      </c>
      <c r="X8" s="26" t="e">
        <f t="shared" si="8"/>
        <v>#DIV/0!</v>
      </c>
      <c r="Y8" s="26" t="e">
        <f t="shared" si="9"/>
        <v>#DIV/0!</v>
      </c>
    </row>
    <row r="9" spans="1:25" ht="14.25" customHeight="1">
      <c r="A9" s="19" t="s">
        <v>63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f t="shared" si="0"/>
        <v>0</v>
      </c>
      <c r="Q9" s="20">
        <f t="shared" si="1"/>
        <v>0</v>
      </c>
      <c r="R9" s="20">
        <f t="shared" si="2"/>
        <v>0</v>
      </c>
      <c r="S9" s="20">
        <f t="shared" si="3"/>
        <v>0</v>
      </c>
      <c r="T9" s="20">
        <f t="shared" si="4"/>
        <v>0</v>
      </c>
      <c r="U9" s="26" t="e">
        <f t="shared" si="5"/>
        <v>#DIV/0!</v>
      </c>
      <c r="V9" s="26" t="e">
        <f t="shared" si="6"/>
        <v>#DIV/0!</v>
      </c>
      <c r="W9" s="26" t="e">
        <f t="shared" si="7"/>
        <v>#DIV/0!</v>
      </c>
      <c r="X9" s="26" t="e">
        <f t="shared" si="8"/>
        <v>#DIV/0!</v>
      </c>
      <c r="Y9" s="26" t="e">
        <f t="shared" si="9"/>
        <v>#DIV/0!</v>
      </c>
    </row>
    <row r="10" spans="1:25" ht="14.25" customHeight="1">
      <c r="A10" s="19" t="s">
        <v>64</v>
      </c>
      <c r="B10" s="20">
        <v>26822</v>
      </c>
      <c r="C10" s="20">
        <v>15587</v>
      </c>
      <c r="D10" s="20">
        <v>15587</v>
      </c>
      <c r="E10" s="20">
        <v>0</v>
      </c>
      <c r="F10" s="20">
        <v>11172</v>
      </c>
      <c r="G10" s="20">
        <v>23</v>
      </c>
      <c r="H10" s="20">
        <v>40</v>
      </c>
      <c r="I10" s="20">
        <v>32799</v>
      </c>
      <c r="J10" s="20">
        <v>23922</v>
      </c>
      <c r="K10" s="20">
        <v>21064</v>
      </c>
      <c r="L10" s="20">
        <v>2858</v>
      </c>
      <c r="M10" s="20">
        <v>8817</v>
      </c>
      <c r="N10" s="20">
        <v>21</v>
      </c>
      <c r="O10" s="20">
        <v>39</v>
      </c>
      <c r="P10" s="20">
        <f t="shared" si="0"/>
        <v>-5977</v>
      </c>
      <c r="Q10" s="20">
        <f t="shared" si="1"/>
        <v>-8335</v>
      </c>
      <c r="R10" s="20">
        <f t="shared" si="2"/>
        <v>2355</v>
      </c>
      <c r="S10" s="20">
        <f t="shared" si="3"/>
        <v>2</v>
      </c>
      <c r="T10" s="20">
        <f t="shared" si="4"/>
        <v>1</v>
      </c>
      <c r="U10" s="26">
        <f t="shared" si="5"/>
        <v>-18.22311655843166</v>
      </c>
      <c r="V10" s="26">
        <f t="shared" si="6"/>
        <v>-34.842404481230666</v>
      </c>
      <c r="W10" s="26">
        <f t="shared" si="7"/>
        <v>26.70976522626744</v>
      </c>
      <c r="X10" s="26">
        <f t="shared" si="8"/>
        <v>9.523809523809524</v>
      </c>
      <c r="Y10" s="26">
        <f t="shared" si="9"/>
        <v>2.564102564102564</v>
      </c>
    </row>
    <row r="11" spans="1:25" ht="14.25" customHeight="1">
      <c r="A11" s="19" t="s">
        <v>65</v>
      </c>
      <c r="B11" s="20">
        <v>2683</v>
      </c>
      <c r="C11" s="20">
        <v>868</v>
      </c>
      <c r="D11" s="20">
        <v>868</v>
      </c>
      <c r="E11" s="20">
        <v>0</v>
      </c>
      <c r="F11" s="20">
        <v>1437</v>
      </c>
      <c r="G11" s="20">
        <v>130</v>
      </c>
      <c r="H11" s="20">
        <v>248</v>
      </c>
      <c r="I11" s="20">
        <v>2315</v>
      </c>
      <c r="J11" s="20">
        <v>1065</v>
      </c>
      <c r="K11" s="20">
        <v>1065</v>
      </c>
      <c r="L11" s="20">
        <v>0</v>
      </c>
      <c r="M11" s="20">
        <v>1052</v>
      </c>
      <c r="N11" s="20">
        <v>68</v>
      </c>
      <c r="O11" s="20">
        <v>130</v>
      </c>
      <c r="P11" s="20">
        <f t="shared" si="0"/>
        <v>368</v>
      </c>
      <c r="Q11" s="20">
        <f t="shared" si="1"/>
        <v>-197</v>
      </c>
      <c r="R11" s="20">
        <f t="shared" si="2"/>
        <v>385</v>
      </c>
      <c r="S11" s="20">
        <f t="shared" si="3"/>
        <v>62</v>
      </c>
      <c r="T11" s="20">
        <f t="shared" si="4"/>
        <v>118</v>
      </c>
      <c r="U11" s="26">
        <f t="shared" si="5"/>
        <v>15.8963282937365</v>
      </c>
      <c r="V11" s="26">
        <f t="shared" si="6"/>
        <v>-18.497652582159624</v>
      </c>
      <c r="W11" s="26">
        <f t="shared" si="7"/>
        <v>36.59695817490494</v>
      </c>
      <c r="X11" s="26">
        <f t="shared" si="8"/>
        <v>91.17647058823529</v>
      </c>
      <c r="Y11" s="26">
        <f t="shared" si="9"/>
        <v>90.76923076923077</v>
      </c>
    </row>
    <row r="12" spans="1:25" ht="14.25" customHeight="1">
      <c r="A12" s="19" t="s">
        <v>66</v>
      </c>
      <c r="B12" s="20">
        <v>10205</v>
      </c>
      <c r="C12" s="20">
        <v>1507</v>
      </c>
      <c r="D12" s="20">
        <v>1507</v>
      </c>
      <c r="E12" s="20">
        <v>0</v>
      </c>
      <c r="F12" s="20">
        <v>8560</v>
      </c>
      <c r="G12" s="20">
        <v>17</v>
      </c>
      <c r="H12" s="20">
        <v>121</v>
      </c>
      <c r="I12" s="20">
        <v>9449</v>
      </c>
      <c r="J12" s="20">
        <v>1670</v>
      </c>
      <c r="K12" s="20">
        <v>1670</v>
      </c>
      <c r="L12" s="20">
        <v>0</v>
      </c>
      <c r="M12" s="20">
        <v>7635</v>
      </c>
      <c r="N12" s="20">
        <v>16</v>
      </c>
      <c r="O12" s="20">
        <v>128</v>
      </c>
      <c r="P12" s="20">
        <f t="shared" si="0"/>
        <v>756</v>
      </c>
      <c r="Q12" s="20">
        <f t="shared" si="1"/>
        <v>-163</v>
      </c>
      <c r="R12" s="20">
        <f t="shared" si="2"/>
        <v>925</v>
      </c>
      <c r="S12" s="20">
        <f t="shared" si="3"/>
        <v>1</v>
      </c>
      <c r="T12" s="20">
        <f t="shared" si="4"/>
        <v>-7</v>
      </c>
      <c r="U12" s="26">
        <f t="shared" si="5"/>
        <v>8.0008466504392</v>
      </c>
      <c r="V12" s="26">
        <f t="shared" si="6"/>
        <v>-9.760479041916167</v>
      </c>
      <c r="W12" s="26">
        <f t="shared" si="7"/>
        <v>12.115258677144729</v>
      </c>
      <c r="X12" s="26">
        <f t="shared" si="8"/>
        <v>6.25</v>
      </c>
      <c r="Y12" s="26">
        <f t="shared" si="9"/>
        <v>-5.46875</v>
      </c>
    </row>
    <row r="13" spans="1:25" ht="14.25" customHeight="1">
      <c r="A13" s="19" t="s">
        <v>67</v>
      </c>
      <c r="B13" s="20">
        <v>26529</v>
      </c>
      <c r="C13" s="20">
        <v>23561</v>
      </c>
      <c r="D13" s="20">
        <v>16717</v>
      </c>
      <c r="E13" s="20">
        <v>6844</v>
      </c>
      <c r="F13" s="20">
        <v>2756</v>
      </c>
      <c r="G13" s="20">
        <v>0</v>
      </c>
      <c r="H13" s="20">
        <v>212</v>
      </c>
      <c r="I13" s="20">
        <v>23516</v>
      </c>
      <c r="J13" s="20">
        <v>20382</v>
      </c>
      <c r="K13" s="20">
        <v>17882</v>
      </c>
      <c r="L13" s="20">
        <v>2500</v>
      </c>
      <c r="M13" s="20">
        <v>2854</v>
      </c>
      <c r="N13" s="20">
        <v>0</v>
      </c>
      <c r="O13" s="20">
        <v>280</v>
      </c>
      <c r="P13" s="20">
        <f t="shared" si="0"/>
        <v>3013</v>
      </c>
      <c r="Q13" s="20">
        <f t="shared" si="1"/>
        <v>3179</v>
      </c>
      <c r="R13" s="20">
        <f t="shared" si="2"/>
        <v>-98</v>
      </c>
      <c r="S13" s="20">
        <f t="shared" si="3"/>
        <v>0</v>
      </c>
      <c r="T13" s="20">
        <f t="shared" si="4"/>
        <v>-68</v>
      </c>
      <c r="U13" s="26">
        <f t="shared" si="5"/>
        <v>12.81255315529852</v>
      </c>
      <c r="V13" s="26">
        <f t="shared" si="6"/>
        <v>15.597095476400746</v>
      </c>
      <c r="W13" s="26">
        <f t="shared" si="7"/>
        <v>-3.433777154870357</v>
      </c>
      <c r="X13" s="26" t="e">
        <f t="shared" si="8"/>
        <v>#DIV/0!</v>
      </c>
      <c r="Y13" s="26">
        <f t="shared" si="9"/>
        <v>-24.285714285714285</v>
      </c>
    </row>
    <row r="14" spans="1:25" ht="14.25" customHeight="1">
      <c r="A14" s="19" t="s">
        <v>68</v>
      </c>
      <c r="B14" s="20">
        <v>61464</v>
      </c>
      <c r="C14" s="20">
        <v>58077</v>
      </c>
      <c r="D14" s="20">
        <v>52626</v>
      </c>
      <c r="E14" s="20">
        <v>5451</v>
      </c>
      <c r="F14" s="20">
        <v>3371</v>
      </c>
      <c r="G14" s="20">
        <v>0</v>
      </c>
      <c r="H14" s="20">
        <v>16</v>
      </c>
      <c r="I14" s="20">
        <v>64072</v>
      </c>
      <c r="J14" s="20">
        <v>60744</v>
      </c>
      <c r="K14" s="20">
        <v>56003</v>
      </c>
      <c r="L14" s="20">
        <v>4741</v>
      </c>
      <c r="M14" s="20">
        <v>3312</v>
      </c>
      <c r="N14" s="20">
        <v>0</v>
      </c>
      <c r="O14" s="20">
        <v>16</v>
      </c>
      <c r="P14" s="20">
        <f t="shared" si="0"/>
        <v>-2608</v>
      </c>
      <c r="Q14" s="20">
        <f t="shared" si="1"/>
        <v>-2667</v>
      </c>
      <c r="R14" s="20">
        <f t="shared" si="2"/>
        <v>59</v>
      </c>
      <c r="S14" s="20">
        <f t="shared" si="3"/>
        <v>0</v>
      </c>
      <c r="T14" s="20">
        <f t="shared" si="4"/>
        <v>0</v>
      </c>
      <c r="U14" s="26">
        <f t="shared" si="5"/>
        <v>-4.070420776626295</v>
      </c>
      <c r="V14" s="26">
        <f t="shared" si="6"/>
        <v>-4.390557092058475</v>
      </c>
      <c r="W14" s="26">
        <f t="shared" si="7"/>
        <v>1.7814009661835748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10015</v>
      </c>
      <c r="C15" s="20">
        <v>141</v>
      </c>
      <c r="D15" s="20">
        <v>141</v>
      </c>
      <c r="E15" s="20">
        <v>0</v>
      </c>
      <c r="F15" s="20">
        <v>9408</v>
      </c>
      <c r="G15" s="20">
        <v>1</v>
      </c>
      <c r="H15" s="20">
        <v>465</v>
      </c>
      <c r="I15" s="20">
        <v>10001</v>
      </c>
      <c r="J15" s="20">
        <v>165</v>
      </c>
      <c r="K15" s="20">
        <v>165</v>
      </c>
      <c r="L15" s="20">
        <v>0</v>
      </c>
      <c r="M15" s="20">
        <v>9374</v>
      </c>
      <c r="N15" s="20">
        <v>1</v>
      </c>
      <c r="O15" s="20">
        <v>461</v>
      </c>
      <c r="P15" s="20">
        <f t="shared" si="0"/>
        <v>14</v>
      </c>
      <c r="Q15" s="20">
        <f t="shared" si="1"/>
        <v>-24</v>
      </c>
      <c r="R15" s="20">
        <f t="shared" si="2"/>
        <v>34</v>
      </c>
      <c r="S15" s="20">
        <f t="shared" si="3"/>
        <v>0</v>
      </c>
      <c r="T15" s="20">
        <f t="shared" si="4"/>
        <v>4</v>
      </c>
      <c r="U15" s="26">
        <f t="shared" si="5"/>
        <v>0.13998600139986</v>
      </c>
      <c r="V15" s="26">
        <f t="shared" si="6"/>
        <v>-14.545454545454545</v>
      </c>
      <c r="W15" s="26">
        <f t="shared" si="7"/>
        <v>0.36270535523789205</v>
      </c>
      <c r="X15" s="26">
        <f t="shared" si="8"/>
        <v>0</v>
      </c>
      <c r="Y15" s="26">
        <f t="shared" si="9"/>
        <v>0.8676789587852495</v>
      </c>
    </row>
    <row r="16" spans="1:25" ht="14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 t="shared" si="0"/>
        <v>0</v>
      </c>
      <c r="Q16" s="20">
        <f t="shared" si="1"/>
        <v>0</v>
      </c>
      <c r="R16" s="20">
        <f t="shared" si="2"/>
        <v>0</v>
      </c>
      <c r="S16" s="20">
        <f t="shared" si="3"/>
        <v>0</v>
      </c>
      <c r="T16" s="20">
        <f t="shared" si="4"/>
        <v>0</v>
      </c>
      <c r="U16" s="26" t="e">
        <f t="shared" si="5"/>
        <v>#DIV/0!</v>
      </c>
      <c r="V16" s="26" t="e">
        <f t="shared" si="6"/>
        <v>#DIV/0!</v>
      </c>
      <c r="W16" s="26" t="e">
        <f t="shared" si="7"/>
        <v>#DIV/0!</v>
      </c>
      <c r="X16" s="26" t="e">
        <f t="shared" si="8"/>
        <v>#DIV/0!</v>
      </c>
      <c r="Y16" s="26" t="e">
        <f t="shared" si="9"/>
        <v>#DIV/0!</v>
      </c>
    </row>
    <row r="17" spans="1:25" ht="14.25" customHeight="1">
      <c r="A17" s="19" t="s">
        <v>71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f t="shared" si="0"/>
        <v>0</v>
      </c>
      <c r="Q17" s="20">
        <f t="shared" si="1"/>
        <v>0</v>
      </c>
      <c r="R17" s="20">
        <f t="shared" si="2"/>
        <v>0</v>
      </c>
      <c r="S17" s="20">
        <f t="shared" si="3"/>
        <v>0</v>
      </c>
      <c r="T17" s="20">
        <f t="shared" si="4"/>
        <v>0</v>
      </c>
      <c r="U17" s="26" t="e">
        <f t="shared" si="5"/>
        <v>#DIV/0!</v>
      </c>
      <c r="V17" s="26" t="e">
        <f t="shared" si="6"/>
        <v>#DIV/0!</v>
      </c>
      <c r="W17" s="26" t="e">
        <f t="shared" si="7"/>
        <v>#DIV/0!</v>
      </c>
      <c r="X17" s="26" t="e">
        <f t="shared" si="8"/>
        <v>#DIV/0!</v>
      </c>
      <c r="Y17" s="26" t="e">
        <f t="shared" si="9"/>
        <v>#DIV/0!</v>
      </c>
    </row>
    <row r="18" spans="1:25" ht="14.25" customHeight="1">
      <c r="A18" s="19" t="s">
        <v>72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 t="shared" si="0"/>
        <v>0</v>
      </c>
      <c r="Q18" s="20">
        <f t="shared" si="1"/>
        <v>0</v>
      </c>
      <c r="R18" s="20">
        <f t="shared" si="2"/>
        <v>0</v>
      </c>
      <c r="S18" s="20">
        <f t="shared" si="3"/>
        <v>0</v>
      </c>
      <c r="T18" s="20">
        <f t="shared" si="4"/>
        <v>0</v>
      </c>
      <c r="U18" s="26" t="e">
        <f t="shared" si="5"/>
        <v>#DIV/0!</v>
      </c>
      <c r="V18" s="26" t="e">
        <f t="shared" si="6"/>
        <v>#DIV/0!</v>
      </c>
      <c r="W18" s="26" t="e">
        <f t="shared" si="7"/>
        <v>#DIV/0!</v>
      </c>
      <c r="X18" s="26" t="e">
        <f t="shared" si="8"/>
        <v>#DIV/0!</v>
      </c>
      <c r="Y18" s="26" t="e">
        <f t="shared" si="9"/>
        <v>#DIV/0!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11.25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44136</v>
      </c>
    </row>
    <row r="3" spans="1:25" s="1" customFormat="1" ht="14.25" customHeight="1">
      <c r="A3" s="5" t="s">
        <v>26</v>
      </c>
      <c r="B3" s="6" t="s">
        <v>28</v>
      </c>
      <c r="C3" s="7"/>
      <c r="D3" s="7"/>
      <c r="E3" s="7"/>
      <c r="F3" s="7"/>
      <c r="G3" s="7"/>
      <c r="H3" s="7"/>
      <c r="I3" s="21" t="s">
        <v>29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14.25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912437</v>
      </c>
      <c r="C6" s="18">
        <v>592991</v>
      </c>
      <c r="D6" s="18">
        <v>511003</v>
      </c>
      <c r="E6" s="18">
        <v>81988</v>
      </c>
      <c r="F6" s="18">
        <v>306002</v>
      </c>
      <c r="G6" s="18">
        <v>1755</v>
      </c>
      <c r="H6" s="18">
        <v>11689</v>
      </c>
      <c r="I6" s="18">
        <v>924845</v>
      </c>
      <c r="J6" s="18">
        <v>625403</v>
      </c>
      <c r="K6" s="18">
        <v>543109</v>
      </c>
      <c r="L6" s="18">
        <v>82294</v>
      </c>
      <c r="M6" s="18">
        <v>286456</v>
      </c>
      <c r="N6" s="18">
        <v>1621</v>
      </c>
      <c r="O6" s="18">
        <v>11365</v>
      </c>
      <c r="P6" s="20">
        <f aca="true" t="shared" si="0" ref="P6:P19">B6-I6</f>
        <v>-12408</v>
      </c>
      <c r="Q6" s="20">
        <f aca="true" t="shared" si="1" ref="Q6:Q19">C6-J6</f>
        <v>-32412</v>
      </c>
      <c r="R6" s="20">
        <f aca="true" t="shared" si="2" ref="R6:R19">F6-M6</f>
        <v>19546</v>
      </c>
      <c r="S6" s="20">
        <f aca="true" t="shared" si="3" ref="S6:S19">G6-N6</f>
        <v>134</v>
      </c>
      <c r="T6" s="20">
        <f aca="true" t="shared" si="4" ref="T6:T19">H6-O6</f>
        <v>324</v>
      </c>
      <c r="U6" s="26">
        <f aca="true" t="shared" si="5" ref="U6:U19">P6/I6*100</f>
        <v>-1.341630219117798</v>
      </c>
      <c r="V6" s="26">
        <f aca="true" t="shared" si="6" ref="V6:V19">Q6/J6*100</f>
        <v>-5.182578273529229</v>
      </c>
      <c r="W6" s="26">
        <f aca="true" t="shared" si="7" ref="W6:W19">R6/M6*100</f>
        <v>6.823386488675398</v>
      </c>
      <c r="X6" s="26">
        <f aca="true" t="shared" si="8" ref="X6:X19">S6/N6*100</f>
        <v>8.26650215916101</v>
      </c>
      <c r="Y6" s="26">
        <f aca="true" t="shared" si="9" ref="Y6:Y19">T6/O6*100</f>
        <v>2.8508578970523537</v>
      </c>
    </row>
    <row r="7" spans="1:25" ht="14.25" customHeight="1">
      <c r="A7" s="19" t="s">
        <v>61</v>
      </c>
      <c r="B7" s="20">
        <v>66</v>
      </c>
      <c r="C7" s="20">
        <v>66</v>
      </c>
      <c r="D7" s="20">
        <v>66</v>
      </c>
      <c r="E7" s="20">
        <v>0</v>
      </c>
      <c r="F7" s="20">
        <v>0</v>
      </c>
      <c r="G7" s="20">
        <v>0</v>
      </c>
      <c r="H7" s="20">
        <v>0</v>
      </c>
      <c r="I7" s="20">
        <v>63</v>
      </c>
      <c r="J7" s="20">
        <v>63</v>
      </c>
      <c r="K7" s="20">
        <v>63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3</v>
      </c>
      <c r="Q7" s="20">
        <f t="shared" si="1"/>
        <v>3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>
        <f t="shared" si="5"/>
        <v>4.761904761904762</v>
      </c>
      <c r="V7" s="26">
        <f t="shared" si="6"/>
        <v>4.761904761904762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13052</v>
      </c>
      <c r="C8" s="20">
        <v>11374</v>
      </c>
      <c r="D8" s="20">
        <v>11374</v>
      </c>
      <c r="E8" s="20">
        <v>0</v>
      </c>
      <c r="F8" s="20">
        <v>1650</v>
      </c>
      <c r="G8" s="20">
        <v>7</v>
      </c>
      <c r="H8" s="20">
        <v>21</v>
      </c>
      <c r="I8" s="20">
        <v>13985</v>
      </c>
      <c r="J8" s="20">
        <v>12523</v>
      </c>
      <c r="K8" s="20">
        <v>12523</v>
      </c>
      <c r="L8" s="20">
        <v>0</v>
      </c>
      <c r="M8" s="20">
        <v>1462</v>
      </c>
      <c r="N8" s="20">
        <v>0</v>
      </c>
      <c r="O8" s="20">
        <v>0</v>
      </c>
      <c r="P8" s="20">
        <f t="shared" si="0"/>
        <v>-933</v>
      </c>
      <c r="Q8" s="20">
        <f t="shared" si="1"/>
        <v>-1149</v>
      </c>
      <c r="R8" s="20">
        <f t="shared" si="2"/>
        <v>188</v>
      </c>
      <c r="S8" s="20">
        <f t="shared" si="3"/>
        <v>7</v>
      </c>
      <c r="T8" s="20">
        <f t="shared" si="4"/>
        <v>21</v>
      </c>
      <c r="U8" s="26">
        <f t="shared" si="5"/>
        <v>-6.671433678941724</v>
      </c>
      <c r="V8" s="26">
        <f t="shared" si="6"/>
        <v>-9.175117783278768</v>
      </c>
      <c r="W8" s="26">
        <f t="shared" si="7"/>
        <v>12.859097127222983</v>
      </c>
      <c r="X8" s="26" t="e">
        <f t="shared" si="8"/>
        <v>#DIV/0!</v>
      </c>
      <c r="Y8" s="26" t="e">
        <f t="shared" si="9"/>
        <v>#DIV/0!</v>
      </c>
    </row>
    <row r="9" spans="1:25" ht="14.25" customHeight="1">
      <c r="A9" s="19" t="s">
        <v>63</v>
      </c>
      <c r="B9" s="20">
        <v>1105</v>
      </c>
      <c r="C9" s="20">
        <v>81</v>
      </c>
      <c r="D9" s="20">
        <v>81</v>
      </c>
      <c r="E9" s="20">
        <v>0</v>
      </c>
      <c r="F9" s="20">
        <v>539</v>
      </c>
      <c r="G9" s="20">
        <v>0</v>
      </c>
      <c r="H9" s="20">
        <v>485</v>
      </c>
      <c r="I9" s="20">
        <v>1080</v>
      </c>
      <c r="J9" s="20">
        <v>78</v>
      </c>
      <c r="K9" s="20">
        <v>78</v>
      </c>
      <c r="L9" s="20">
        <v>0</v>
      </c>
      <c r="M9" s="20">
        <v>529</v>
      </c>
      <c r="N9" s="20">
        <v>0</v>
      </c>
      <c r="O9" s="20">
        <v>473</v>
      </c>
      <c r="P9" s="20">
        <f t="shared" si="0"/>
        <v>25</v>
      </c>
      <c r="Q9" s="20">
        <f t="shared" si="1"/>
        <v>3</v>
      </c>
      <c r="R9" s="20">
        <f t="shared" si="2"/>
        <v>10</v>
      </c>
      <c r="S9" s="20">
        <f t="shared" si="3"/>
        <v>0</v>
      </c>
      <c r="T9" s="20">
        <f t="shared" si="4"/>
        <v>12</v>
      </c>
      <c r="U9" s="26">
        <f t="shared" si="5"/>
        <v>2.314814814814815</v>
      </c>
      <c r="V9" s="26">
        <f t="shared" si="6"/>
        <v>3.8461538461538463</v>
      </c>
      <c r="W9" s="26">
        <f t="shared" si="7"/>
        <v>1.890359168241966</v>
      </c>
      <c r="X9" s="26" t="e">
        <f t="shared" si="8"/>
        <v>#DIV/0!</v>
      </c>
      <c r="Y9" s="26">
        <f t="shared" si="9"/>
        <v>2.536997885835095</v>
      </c>
    </row>
    <row r="10" spans="1:25" ht="14.25" customHeight="1">
      <c r="A10" s="19" t="s">
        <v>64</v>
      </c>
      <c r="B10" s="20">
        <v>196184</v>
      </c>
      <c r="C10" s="20">
        <v>90713</v>
      </c>
      <c r="D10" s="20">
        <v>90713</v>
      </c>
      <c r="E10" s="20">
        <v>0</v>
      </c>
      <c r="F10" s="20">
        <v>104761</v>
      </c>
      <c r="G10" s="20">
        <v>270</v>
      </c>
      <c r="H10" s="20">
        <v>440</v>
      </c>
      <c r="I10" s="20">
        <v>198547</v>
      </c>
      <c r="J10" s="20">
        <v>109463</v>
      </c>
      <c r="K10" s="20">
        <v>92355</v>
      </c>
      <c r="L10" s="20">
        <v>17108</v>
      </c>
      <c r="M10" s="20">
        <v>88384</v>
      </c>
      <c r="N10" s="20">
        <v>288</v>
      </c>
      <c r="O10" s="20">
        <v>412</v>
      </c>
      <c r="P10" s="20">
        <f t="shared" si="0"/>
        <v>-2363</v>
      </c>
      <c r="Q10" s="20">
        <f t="shared" si="1"/>
        <v>-18750</v>
      </c>
      <c r="R10" s="20">
        <f t="shared" si="2"/>
        <v>16377</v>
      </c>
      <c r="S10" s="20">
        <f t="shared" si="3"/>
        <v>-18</v>
      </c>
      <c r="T10" s="20">
        <f t="shared" si="4"/>
        <v>28</v>
      </c>
      <c r="U10" s="26">
        <f t="shared" si="5"/>
        <v>-1.1901464136954978</v>
      </c>
      <c r="V10" s="26">
        <f t="shared" si="6"/>
        <v>-17.129075578049203</v>
      </c>
      <c r="W10" s="26">
        <f t="shared" si="7"/>
        <v>18.529371832005793</v>
      </c>
      <c r="X10" s="26">
        <f t="shared" si="8"/>
        <v>-6.25</v>
      </c>
      <c r="Y10" s="26">
        <f t="shared" si="9"/>
        <v>6.796116504854369</v>
      </c>
    </row>
    <row r="11" spans="1:25" ht="14.25" customHeight="1">
      <c r="A11" s="19" t="s">
        <v>65</v>
      </c>
      <c r="B11" s="20">
        <v>22909</v>
      </c>
      <c r="C11" s="20">
        <v>7383</v>
      </c>
      <c r="D11" s="20">
        <v>7383</v>
      </c>
      <c r="E11" s="20">
        <v>0</v>
      </c>
      <c r="F11" s="20">
        <v>13544</v>
      </c>
      <c r="G11" s="20">
        <v>453</v>
      </c>
      <c r="H11" s="20">
        <v>1529</v>
      </c>
      <c r="I11" s="20">
        <v>22474</v>
      </c>
      <c r="J11" s="20">
        <v>7802</v>
      </c>
      <c r="K11" s="20">
        <v>7802</v>
      </c>
      <c r="L11" s="20">
        <v>0</v>
      </c>
      <c r="M11" s="20">
        <v>12943</v>
      </c>
      <c r="N11" s="20">
        <v>379</v>
      </c>
      <c r="O11" s="20">
        <v>1350</v>
      </c>
      <c r="P11" s="20">
        <f t="shared" si="0"/>
        <v>435</v>
      </c>
      <c r="Q11" s="20">
        <f t="shared" si="1"/>
        <v>-419</v>
      </c>
      <c r="R11" s="20">
        <f t="shared" si="2"/>
        <v>601</v>
      </c>
      <c r="S11" s="20">
        <f t="shared" si="3"/>
        <v>74</v>
      </c>
      <c r="T11" s="20">
        <f t="shared" si="4"/>
        <v>179</v>
      </c>
      <c r="U11" s="26">
        <f t="shared" si="5"/>
        <v>1.935569991990745</v>
      </c>
      <c r="V11" s="26">
        <f t="shared" si="6"/>
        <v>-5.370417841579083</v>
      </c>
      <c r="W11" s="26">
        <f t="shared" si="7"/>
        <v>4.643436606659971</v>
      </c>
      <c r="X11" s="26">
        <f t="shared" si="8"/>
        <v>19.525065963060687</v>
      </c>
      <c r="Y11" s="26">
        <f t="shared" si="9"/>
        <v>13.25925925925926</v>
      </c>
    </row>
    <row r="12" spans="1:25" ht="14.25" customHeight="1">
      <c r="A12" s="19" t="s">
        <v>66</v>
      </c>
      <c r="B12" s="20">
        <v>78248</v>
      </c>
      <c r="C12" s="20">
        <v>22197</v>
      </c>
      <c r="D12" s="20">
        <v>22197</v>
      </c>
      <c r="E12" s="20">
        <v>0</v>
      </c>
      <c r="F12" s="20">
        <v>54828</v>
      </c>
      <c r="G12" s="20">
        <v>158</v>
      </c>
      <c r="H12" s="20">
        <v>1065</v>
      </c>
      <c r="I12" s="20">
        <v>78143</v>
      </c>
      <c r="J12" s="20">
        <v>23748</v>
      </c>
      <c r="K12" s="20">
        <v>23748</v>
      </c>
      <c r="L12" s="20">
        <v>0</v>
      </c>
      <c r="M12" s="20">
        <v>53173</v>
      </c>
      <c r="N12" s="20">
        <v>156</v>
      </c>
      <c r="O12" s="20">
        <v>1066</v>
      </c>
      <c r="P12" s="20">
        <f t="shared" si="0"/>
        <v>105</v>
      </c>
      <c r="Q12" s="20">
        <f t="shared" si="1"/>
        <v>-1551</v>
      </c>
      <c r="R12" s="20">
        <f t="shared" si="2"/>
        <v>1655</v>
      </c>
      <c r="S12" s="20">
        <f t="shared" si="3"/>
        <v>2</v>
      </c>
      <c r="T12" s="20">
        <f t="shared" si="4"/>
        <v>-1</v>
      </c>
      <c r="U12" s="26">
        <f t="shared" si="5"/>
        <v>0.1343690413728677</v>
      </c>
      <c r="V12" s="26">
        <f t="shared" si="6"/>
        <v>-6.531076301162203</v>
      </c>
      <c r="W12" s="26">
        <f t="shared" si="7"/>
        <v>3.112481898707991</v>
      </c>
      <c r="X12" s="26">
        <f t="shared" si="8"/>
        <v>1.282051282051282</v>
      </c>
      <c r="Y12" s="26">
        <f t="shared" si="9"/>
        <v>-0.09380863039399624</v>
      </c>
    </row>
    <row r="13" spans="1:25" ht="14.25" customHeight="1">
      <c r="A13" s="19" t="s">
        <v>67</v>
      </c>
      <c r="B13" s="20">
        <v>233222</v>
      </c>
      <c r="C13" s="20">
        <v>163065</v>
      </c>
      <c r="D13" s="20">
        <v>124220</v>
      </c>
      <c r="E13" s="20">
        <v>38845</v>
      </c>
      <c r="F13" s="20">
        <v>67340</v>
      </c>
      <c r="G13" s="20">
        <v>0</v>
      </c>
      <c r="H13" s="20">
        <v>2817</v>
      </c>
      <c r="I13" s="20">
        <v>232803</v>
      </c>
      <c r="J13" s="20">
        <v>162849</v>
      </c>
      <c r="K13" s="20">
        <v>134211</v>
      </c>
      <c r="L13" s="20">
        <v>28638</v>
      </c>
      <c r="M13" s="20">
        <v>67145</v>
      </c>
      <c r="N13" s="20">
        <v>0</v>
      </c>
      <c r="O13" s="20">
        <v>2809</v>
      </c>
      <c r="P13" s="20">
        <f t="shared" si="0"/>
        <v>419</v>
      </c>
      <c r="Q13" s="20">
        <f t="shared" si="1"/>
        <v>216</v>
      </c>
      <c r="R13" s="20">
        <f t="shared" si="2"/>
        <v>195</v>
      </c>
      <c r="S13" s="20">
        <f t="shared" si="3"/>
        <v>0</v>
      </c>
      <c r="T13" s="20">
        <f t="shared" si="4"/>
        <v>8</v>
      </c>
      <c r="U13" s="26">
        <f t="shared" si="5"/>
        <v>0.1799804985330945</v>
      </c>
      <c r="V13" s="26">
        <f t="shared" si="6"/>
        <v>0.13263821085791133</v>
      </c>
      <c r="W13" s="26">
        <f t="shared" si="7"/>
        <v>0.29041626331074544</v>
      </c>
      <c r="X13" s="26" t="e">
        <f t="shared" si="8"/>
        <v>#DIV/0!</v>
      </c>
      <c r="Y13" s="26">
        <f t="shared" si="9"/>
        <v>0.2847988608045568</v>
      </c>
    </row>
    <row r="14" spans="1:25" ht="14.25" customHeight="1">
      <c r="A14" s="19" t="s">
        <v>68</v>
      </c>
      <c r="B14" s="20">
        <v>316448</v>
      </c>
      <c r="C14" s="20">
        <v>297297</v>
      </c>
      <c r="D14" s="20">
        <v>254154</v>
      </c>
      <c r="E14" s="20">
        <v>43143</v>
      </c>
      <c r="F14" s="20">
        <v>19029</v>
      </c>
      <c r="G14" s="20">
        <v>0</v>
      </c>
      <c r="H14" s="20">
        <v>122</v>
      </c>
      <c r="I14" s="20">
        <v>326674</v>
      </c>
      <c r="J14" s="20">
        <v>307896</v>
      </c>
      <c r="K14" s="20">
        <v>271348</v>
      </c>
      <c r="L14" s="20">
        <v>36548</v>
      </c>
      <c r="M14" s="20">
        <v>18656</v>
      </c>
      <c r="N14" s="20">
        <v>0</v>
      </c>
      <c r="O14" s="20">
        <v>122</v>
      </c>
      <c r="P14" s="20">
        <f t="shared" si="0"/>
        <v>-10226</v>
      </c>
      <c r="Q14" s="20">
        <f t="shared" si="1"/>
        <v>-10599</v>
      </c>
      <c r="R14" s="20">
        <f t="shared" si="2"/>
        <v>373</v>
      </c>
      <c r="S14" s="20">
        <f t="shared" si="3"/>
        <v>0</v>
      </c>
      <c r="T14" s="20">
        <f t="shared" si="4"/>
        <v>0</v>
      </c>
      <c r="U14" s="26">
        <f t="shared" si="5"/>
        <v>-3.1303378903738897</v>
      </c>
      <c r="V14" s="26">
        <f t="shared" si="6"/>
        <v>-3.442396133759451</v>
      </c>
      <c r="W14" s="26">
        <f t="shared" si="7"/>
        <v>1.9993567753001718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48277</v>
      </c>
      <c r="C15" s="20">
        <v>815</v>
      </c>
      <c r="D15" s="20">
        <v>815</v>
      </c>
      <c r="E15" s="20">
        <v>0</v>
      </c>
      <c r="F15" s="20">
        <v>44311</v>
      </c>
      <c r="G15" s="20">
        <v>285</v>
      </c>
      <c r="H15" s="20">
        <v>2866</v>
      </c>
      <c r="I15" s="20">
        <v>48215</v>
      </c>
      <c r="J15" s="20">
        <v>981</v>
      </c>
      <c r="K15" s="20">
        <v>981</v>
      </c>
      <c r="L15" s="20">
        <v>0</v>
      </c>
      <c r="M15" s="20">
        <v>44164</v>
      </c>
      <c r="N15" s="20">
        <v>268</v>
      </c>
      <c r="O15" s="20">
        <v>2802</v>
      </c>
      <c r="P15" s="20">
        <f t="shared" si="0"/>
        <v>62</v>
      </c>
      <c r="Q15" s="20">
        <f t="shared" si="1"/>
        <v>-166</v>
      </c>
      <c r="R15" s="20">
        <f t="shared" si="2"/>
        <v>147</v>
      </c>
      <c r="S15" s="20">
        <f t="shared" si="3"/>
        <v>17</v>
      </c>
      <c r="T15" s="20">
        <f t="shared" si="4"/>
        <v>64</v>
      </c>
      <c r="U15" s="26">
        <f t="shared" si="5"/>
        <v>0.1285906875453697</v>
      </c>
      <c r="V15" s="26">
        <f t="shared" si="6"/>
        <v>-16.92150866462793</v>
      </c>
      <c r="W15" s="26">
        <f t="shared" si="7"/>
        <v>0.3328502853002445</v>
      </c>
      <c r="X15" s="26">
        <f t="shared" si="8"/>
        <v>6.343283582089552</v>
      </c>
      <c r="Y15" s="26">
        <f t="shared" si="9"/>
        <v>2.2840827980014278</v>
      </c>
    </row>
    <row r="16" spans="1:25" ht="14.25" customHeight="1">
      <c r="A16" s="19" t="s">
        <v>70</v>
      </c>
      <c r="B16" s="20">
        <v>1048</v>
      </c>
      <c r="C16" s="20">
        <v>0</v>
      </c>
      <c r="D16" s="20">
        <v>0</v>
      </c>
      <c r="E16" s="20">
        <v>0</v>
      </c>
      <c r="F16" s="20">
        <v>0</v>
      </c>
      <c r="G16" s="20">
        <v>266</v>
      </c>
      <c r="H16" s="20">
        <v>782</v>
      </c>
      <c r="I16" s="20">
        <v>1037</v>
      </c>
      <c r="J16" s="20">
        <v>0</v>
      </c>
      <c r="K16" s="20">
        <v>0</v>
      </c>
      <c r="L16" s="20">
        <v>0</v>
      </c>
      <c r="M16" s="20">
        <v>0</v>
      </c>
      <c r="N16" s="20">
        <v>217</v>
      </c>
      <c r="O16" s="20">
        <v>820</v>
      </c>
      <c r="P16" s="20">
        <f t="shared" si="0"/>
        <v>11</v>
      </c>
      <c r="Q16" s="20">
        <f t="shared" si="1"/>
        <v>0</v>
      </c>
      <c r="R16" s="20">
        <f t="shared" si="2"/>
        <v>0</v>
      </c>
      <c r="S16" s="20">
        <f t="shared" si="3"/>
        <v>49</v>
      </c>
      <c r="T16" s="20">
        <f t="shared" si="4"/>
        <v>-38</v>
      </c>
      <c r="U16" s="26">
        <f t="shared" si="5"/>
        <v>1.0607521697203472</v>
      </c>
      <c r="V16" s="26" t="e">
        <f t="shared" si="6"/>
        <v>#DIV/0!</v>
      </c>
      <c r="W16" s="26" t="e">
        <f t="shared" si="7"/>
        <v>#DIV/0!</v>
      </c>
      <c r="X16" s="26">
        <f t="shared" si="8"/>
        <v>22.58064516129032</v>
      </c>
      <c r="Y16" s="26">
        <f t="shared" si="9"/>
        <v>-4.634146341463414</v>
      </c>
    </row>
    <row r="17" spans="1:25" ht="14.25" customHeight="1">
      <c r="A17" s="19" t="s">
        <v>71</v>
      </c>
      <c r="B17" s="20">
        <v>687</v>
      </c>
      <c r="C17" s="20">
        <v>0</v>
      </c>
      <c r="D17" s="20">
        <v>0</v>
      </c>
      <c r="E17" s="20">
        <v>0</v>
      </c>
      <c r="F17" s="20">
        <v>0</v>
      </c>
      <c r="G17" s="20">
        <v>101</v>
      </c>
      <c r="H17" s="20">
        <v>586</v>
      </c>
      <c r="I17" s="20">
        <v>668</v>
      </c>
      <c r="J17" s="20">
        <v>0</v>
      </c>
      <c r="K17" s="20">
        <v>0</v>
      </c>
      <c r="L17" s="20">
        <v>0</v>
      </c>
      <c r="M17" s="20">
        <v>0</v>
      </c>
      <c r="N17" s="20">
        <v>102</v>
      </c>
      <c r="O17" s="20">
        <v>566</v>
      </c>
      <c r="P17" s="20">
        <f t="shared" si="0"/>
        <v>19</v>
      </c>
      <c r="Q17" s="20">
        <f t="shared" si="1"/>
        <v>0</v>
      </c>
      <c r="R17" s="20">
        <f t="shared" si="2"/>
        <v>0</v>
      </c>
      <c r="S17" s="20">
        <f t="shared" si="3"/>
        <v>-1</v>
      </c>
      <c r="T17" s="20">
        <f t="shared" si="4"/>
        <v>20</v>
      </c>
      <c r="U17" s="26">
        <f t="shared" si="5"/>
        <v>2.844311377245509</v>
      </c>
      <c r="V17" s="26" t="e">
        <f t="shared" si="6"/>
        <v>#DIV/0!</v>
      </c>
      <c r="W17" s="26" t="e">
        <f t="shared" si="7"/>
        <v>#DIV/0!</v>
      </c>
      <c r="X17" s="26">
        <f t="shared" si="8"/>
        <v>-0.9803921568627451</v>
      </c>
      <c r="Y17" s="26">
        <f t="shared" si="9"/>
        <v>3.53356890459364</v>
      </c>
    </row>
    <row r="18" spans="1:25" ht="14.25" customHeight="1">
      <c r="A18" s="19" t="s">
        <v>72</v>
      </c>
      <c r="B18" s="20">
        <v>1191</v>
      </c>
      <c r="C18" s="20">
        <v>0</v>
      </c>
      <c r="D18" s="20">
        <v>0</v>
      </c>
      <c r="E18" s="20">
        <v>0</v>
      </c>
      <c r="F18" s="20">
        <v>0</v>
      </c>
      <c r="G18" s="20">
        <v>215</v>
      </c>
      <c r="H18" s="20">
        <v>976</v>
      </c>
      <c r="I18" s="20">
        <v>1156</v>
      </c>
      <c r="J18" s="20">
        <v>0</v>
      </c>
      <c r="K18" s="20">
        <v>0</v>
      </c>
      <c r="L18" s="20">
        <v>0</v>
      </c>
      <c r="M18" s="20">
        <v>0</v>
      </c>
      <c r="N18" s="20">
        <v>211</v>
      </c>
      <c r="O18" s="20">
        <v>945</v>
      </c>
      <c r="P18" s="20">
        <f t="shared" si="0"/>
        <v>35</v>
      </c>
      <c r="Q18" s="20">
        <f t="shared" si="1"/>
        <v>0</v>
      </c>
      <c r="R18" s="20">
        <f t="shared" si="2"/>
        <v>0</v>
      </c>
      <c r="S18" s="20">
        <f t="shared" si="3"/>
        <v>4</v>
      </c>
      <c r="T18" s="20">
        <f t="shared" si="4"/>
        <v>31</v>
      </c>
      <c r="U18" s="26">
        <f t="shared" si="5"/>
        <v>3.027681660899654</v>
      </c>
      <c r="V18" s="26" t="e">
        <f t="shared" si="6"/>
        <v>#DIV/0!</v>
      </c>
      <c r="W18" s="26" t="e">
        <f t="shared" si="7"/>
        <v>#DIV/0!</v>
      </c>
      <c r="X18" s="26">
        <f t="shared" si="8"/>
        <v>1.8957345971563981</v>
      </c>
      <c r="Y18" s="26">
        <f t="shared" si="9"/>
        <v>3.28042328042328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WPS_1528077747</cp:lastModifiedBy>
  <cp:lastPrinted>2010-04-07T07:21:02Z</cp:lastPrinted>
  <dcterms:created xsi:type="dcterms:W3CDTF">2009-12-14T19:44:35Z</dcterms:created>
  <dcterms:modified xsi:type="dcterms:W3CDTF">2020-12-01T07:56:31Z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