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<sst xmlns="http://schemas.openxmlformats.org/spreadsheetml/2006/main" count="154" uniqueCount="74">
  <si>
    <t>制表机关：农业部</t>
  </si>
  <si>
    <t>批准机关：国家统计局</t>
  </si>
  <si>
    <t>批准文号：国统制[2008]27号</t>
  </si>
  <si>
    <t>福建省</t>
  </si>
  <si>
    <t>2020年渔业统计月报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</si>
  <si>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</si>
  <si>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</si>
  <si>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</si>
  <si>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</si>
  <si>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</si>
  <si>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</si>
  <si>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</si>
  <si>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</si>
  <si>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</si>
  <si>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</si>
  <si>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2020年04月29日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</si>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</sst>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22" fillId="6" borderId="0" applyNumberFormat="0" applyBorder="0" applyAlignment="0" applyProtection="0"/>
    <xf numFmtId="0" fontId="23" fillId="0" borderId="5" applyNumberFormat="0" applyFill="0" applyAlignment="0" applyProtection="0"/>
    <xf numFmtId="0" fontId="22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35" fillId="9" borderId="7" applyNumberFormat="0" applyAlignment="0" applyProtection="0"/>
    <xf numFmtId="0" fontId="18" fillId="2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8" applyNumberFormat="0" applyFill="0" applyAlignment="0" applyProtection="0"/>
    <xf numFmtId="0" fontId="36" fillId="0" borderId="9" applyNumberFormat="0" applyFill="0" applyAlignment="0" applyProtection="0"/>
    <xf numFmtId="0" fontId="28" fillId="4" borderId="0" applyNumberFormat="0" applyBorder="0" applyAlignment="0" applyProtection="0"/>
    <xf numFmtId="0" fontId="31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2" fillId="16" borderId="0" applyNumberFormat="0" applyBorder="0" applyAlignment="0" applyProtection="0"/>
    <xf numFmtId="0" fontId="18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0" fillId="0" borderId="0" xfId="63" applyNumberForma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3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4" fillId="0" borderId="11" xfId="63" applyFont="1" applyBorder="1">
      <alignment vertical="center"/>
      <protection/>
    </xf>
    <xf numFmtId="176" fontId="4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 wrapText="1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76" fontId="1" fillId="0" borderId="22" xfId="63" applyNumberFormat="1" applyFont="1" applyBorder="1" applyAlignment="1">
      <alignment horizontal="center" vertical="center" shrinkToFit="1"/>
      <protection/>
    </xf>
    <xf numFmtId="176" fontId="1" fillId="0" borderId="23" xfId="63" applyNumberFormat="1" applyFont="1" applyBorder="1" applyAlignment="1">
      <alignment horizontal="center" vertical="center" shrinkToFit="1"/>
      <protection/>
    </xf>
    <xf numFmtId="0" fontId="3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1" fillId="0" borderId="25" xfId="63" applyNumberFormat="1" applyFont="1" applyBorder="1" applyAlignment="1">
      <alignment horizontal="center" vertical="center" shrinkToFit="1"/>
      <protection/>
    </xf>
    <xf numFmtId="176" fontId="1" fillId="0" borderId="26" xfId="63" applyNumberFormat="1" applyFont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70" t="s">
        <v>0</v>
      </c>
      <c r="AR2" s="71"/>
    </row>
    <row r="3" spans="42:44" ht="20.25">
      <c r="AP3" s="70" t="s">
        <v>1</v>
      </c>
      <c r="AR3" s="71"/>
    </row>
    <row r="4" ht="14.25">
      <c r="AP4" s="70" t="s">
        <v>2</v>
      </c>
    </row>
    <row r="5" ht="46.5">
      <c r="Z5" s="68" t="s">
        <v>3</v>
      </c>
    </row>
    <row r="9" ht="46.5">
      <c r="Z9" s="68" t="s">
        <v>4</v>
      </c>
    </row>
    <row r="16" spans="17:24" ht="14.25">
      <c r="Q16" s="65"/>
      <c r="R16" s="65"/>
      <c r="S16" s="65"/>
      <c r="T16" s="65"/>
      <c r="U16" s="65"/>
      <c r="V16" s="65"/>
      <c r="W16" s="65"/>
      <c r="X16" s="65"/>
    </row>
    <row r="17" spans="3:50" ht="22.5">
      <c r="C17" s="64" t="s">
        <v>5</v>
      </c>
      <c r="L17" s="65"/>
      <c r="M17" s="65"/>
      <c r="N17" s="65"/>
      <c r="O17" s="66" t="s">
        <v>6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M17" s="69" t="s">
        <v>7</v>
      </c>
      <c r="AN17" s="66">
        <v>22281607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7:24" ht="14.25">
      <c r="Q18" s="65"/>
      <c r="R18" s="65"/>
      <c r="S18" s="65"/>
      <c r="T18" s="65"/>
      <c r="U18" s="65"/>
      <c r="V18" s="65"/>
      <c r="W18" s="65"/>
      <c r="X18" s="65"/>
    </row>
    <row r="19" spans="3:50" ht="22.5">
      <c r="C19" s="64" t="s">
        <v>8</v>
      </c>
      <c r="Q19" s="65"/>
      <c r="R19" s="65"/>
      <c r="S19" s="66" t="s">
        <v>9</v>
      </c>
      <c r="T19" s="66"/>
      <c r="U19" s="66"/>
      <c r="V19" s="66"/>
      <c r="W19" s="66"/>
      <c r="X19" s="66"/>
      <c r="Y19" s="66"/>
      <c r="Z19" s="66"/>
      <c r="AA19" s="66"/>
      <c r="AB19" s="66"/>
      <c r="AC19" s="65"/>
      <c r="AD19" s="65"/>
      <c r="AE19" s="65"/>
      <c r="AM19" s="69" t="s">
        <v>10</v>
      </c>
      <c r="AN19" s="66" t="s">
        <v>11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7:24" ht="14.25">
      <c r="Q20" s="65"/>
      <c r="R20" s="65"/>
      <c r="S20" s="65"/>
      <c r="T20" s="67"/>
      <c r="U20" s="65"/>
      <c r="V20" s="65"/>
      <c r="W20" s="65"/>
      <c r="X20" s="65"/>
    </row>
    <row r="21" spans="3:50" ht="22.5">
      <c r="C21" s="64" t="s">
        <v>12</v>
      </c>
      <c r="J21" s="66" t="s">
        <v>13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M21" s="69" t="s">
        <v>14</v>
      </c>
      <c r="AN21" s="66" t="s">
        <v>15</v>
      </c>
      <c r="AO21" s="66"/>
      <c r="AP21" s="72"/>
      <c r="AQ21" s="72"/>
      <c r="AR21" s="72"/>
      <c r="AS21" s="72"/>
      <c r="AT21" s="72"/>
      <c r="AU21" s="66"/>
      <c r="AV21" s="66"/>
      <c r="AW21" s="66"/>
      <c r="AX21" s="66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27" t="s">
        <v>16</v>
      </c>
      <c r="B1" s="27"/>
      <c r="C1" s="27"/>
      <c r="D1" s="27"/>
      <c r="E1" s="27"/>
      <c r="F1" s="27"/>
      <c r="G1" s="28"/>
    </row>
    <row r="2" spans="1:7" ht="14.25">
      <c r="A2" s="29" t="s">
        <v>17</v>
      </c>
      <c r="B2" s="30"/>
      <c r="C2" s="30"/>
      <c r="D2" s="31"/>
      <c r="E2" s="32"/>
      <c r="F2" s="32" t="s">
        <v>18</v>
      </c>
      <c r="G2" s="33"/>
    </row>
    <row r="3" spans="1:7" ht="14.25">
      <c r="A3" s="30"/>
      <c r="B3" s="30"/>
      <c r="C3" s="30"/>
      <c r="D3" s="31"/>
      <c r="E3" s="33"/>
      <c r="F3" s="33" t="s">
        <v>19</v>
      </c>
      <c r="G3" s="33"/>
    </row>
    <row r="4" spans="1:7" ht="14.25">
      <c r="A4" s="30"/>
      <c r="B4" s="30"/>
      <c r="C4" s="30"/>
      <c r="D4" s="31"/>
      <c r="E4" s="32"/>
      <c r="F4" s="32" t="s">
        <v>1</v>
      </c>
      <c r="G4" s="33"/>
    </row>
    <row r="5" spans="1:7" ht="14.25">
      <c r="A5" s="30"/>
      <c r="B5" s="30"/>
      <c r="C5" s="30"/>
      <c r="D5" s="31"/>
      <c r="E5" s="32"/>
      <c r="F5" s="32" t="s">
        <v>20</v>
      </c>
      <c r="G5" s="33"/>
    </row>
    <row r="6" spans="1:7" ht="18" customHeight="1">
      <c r="A6" s="34" t="s">
        <v>21</v>
      </c>
      <c r="B6" s="35"/>
      <c r="C6" s="36" t="s">
        <v>22</v>
      </c>
      <c r="D6" s="36"/>
      <c r="E6" s="37"/>
      <c r="F6" s="37" t="s">
        <v>23</v>
      </c>
      <c r="G6" s="37"/>
    </row>
    <row r="7" spans="1:6" ht="30" customHeight="1">
      <c r="A7" s="38" t="s">
        <v>24</v>
      </c>
      <c r="B7" s="39" t="s">
        <v>25</v>
      </c>
      <c r="C7" s="40" t="s">
        <v>26</v>
      </c>
      <c r="D7" s="41" t="s">
        <v>27</v>
      </c>
      <c r="E7" s="40" t="s">
        <v>28</v>
      </c>
      <c r="F7" s="42" t="s">
        <v>29</v>
      </c>
    </row>
    <row r="8" spans="1:6" ht="30" customHeight="1">
      <c r="A8" s="43" t="s">
        <v>30</v>
      </c>
      <c r="B8" s="44" t="s">
        <v>31</v>
      </c>
      <c r="C8" s="45" t="s">
        <v>32</v>
      </c>
      <c r="D8" s="46">
        <f>_xlfn.IFERROR('当月数'!B6," ")</f>
        <v>59033</v>
      </c>
      <c r="E8" s="46">
        <f>_xlfn.IFERROR('累计数'!B6," ")</f>
        <v>231938</v>
      </c>
      <c r="F8" s="47">
        <f>_xlfn.IFERROR('累计数'!I6," ")</f>
        <v>240738</v>
      </c>
    </row>
    <row r="9" spans="1:6" ht="30" customHeight="1">
      <c r="A9" s="48" t="s">
        <v>33</v>
      </c>
      <c r="B9" s="49">
        <v>2</v>
      </c>
      <c r="C9" s="45" t="s">
        <v>32</v>
      </c>
      <c r="D9" s="46">
        <f>_xlfn.IFERROR('当月数'!F6," ")</f>
        <v>26475</v>
      </c>
      <c r="E9" s="46">
        <f>_xlfn.IFERROR('累计数'!F6," ")</f>
        <v>95794</v>
      </c>
      <c r="F9" s="47">
        <f>_xlfn.IFERROR('累计数'!M6," ")</f>
        <v>93965</v>
      </c>
    </row>
    <row r="10" spans="1:6" ht="30" customHeight="1">
      <c r="A10" s="43" t="s">
        <v>34</v>
      </c>
      <c r="B10" s="44" t="s">
        <v>35</v>
      </c>
      <c r="C10" s="45" t="s">
        <v>32</v>
      </c>
      <c r="D10" s="46">
        <f>_xlfn.IFERROR('当月数'!C6," ")</f>
        <v>31538</v>
      </c>
      <c r="E10" s="46">
        <f>_xlfn.IFERROR('累计数'!C6," ")</f>
        <v>130564</v>
      </c>
      <c r="F10" s="47">
        <f>_xlfn.IFERROR('累计数'!J6," ")</f>
        <v>141134</v>
      </c>
    </row>
    <row r="11" spans="1:6" ht="30" customHeight="1">
      <c r="A11" s="48" t="s">
        <v>36</v>
      </c>
      <c r="B11" s="49">
        <v>4</v>
      </c>
      <c r="C11" s="45" t="s">
        <v>32</v>
      </c>
      <c r="D11" s="46">
        <f>_xlfn.IFERROR('当月数'!D6," ")</f>
        <v>26655</v>
      </c>
      <c r="E11" s="46">
        <f>_xlfn.IFERROR('累计数'!D6," ")</f>
        <v>105906</v>
      </c>
      <c r="F11" s="47">
        <f>_xlfn.IFERROR('累计数'!K6," ")</f>
        <v>113136</v>
      </c>
    </row>
    <row r="12" spans="1:6" ht="30" customHeight="1">
      <c r="A12" s="43" t="s">
        <v>37</v>
      </c>
      <c r="B12" s="49">
        <v>5</v>
      </c>
      <c r="C12" s="45" t="s">
        <v>32</v>
      </c>
      <c r="D12" s="46">
        <f>_xlfn.IFERROR('当月数'!E6," ")</f>
        <v>4883</v>
      </c>
      <c r="E12" s="46">
        <f>_xlfn.IFERROR('累计数'!E6," ")</f>
        <v>24658</v>
      </c>
      <c r="F12" s="47">
        <f>_xlfn.IFERROR('累计数'!L6," ")</f>
        <v>27998</v>
      </c>
    </row>
    <row r="13" spans="1:6" ht="30" customHeight="1">
      <c r="A13" s="48" t="s">
        <v>38</v>
      </c>
      <c r="B13" s="49">
        <v>6</v>
      </c>
      <c r="C13" s="45" t="s">
        <v>32</v>
      </c>
      <c r="D13" s="46">
        <f>_xlfn.IFERROR('当月数'!H6," ")</f>
        <v>898</v>
      </c>
      <c r="E13" s="46">
        <f>_xlfn.IFERROR('累计数'!H6," ")</f>
        <v>4970</v>
      </c>
      <c r="F13" s="47">
        <f>_xlfn.IFERROR('累计数'!O6," ")</f>
        <v>5025</v>
      </c>
    </row>
    <row r="14" spans="1:6" ht="30" customHeight="1">
      <c r="A14" s="50" t="s">
        <v>39</v>
      </c>
      <c r="B14" s="51">
        <v>7</v>
      </c>
      <c r="C14" s="52" t="s">
        <v>32</v>
      </c>
      <c r="D14" s="53">
        <f>_xlfn.IFERROR('当月数'!G6," ")</f>
        <v>122</v>
      </c>
      <c r="E14" s="53">
        <f>_xlfn.IFERROR('累计数'!G6," ")</f>
        <v>610</v>
      </c>
      <c r="F14" s="54">
        <f>_xlfn.IFERROR('累计数'!N6," ")</f>
        <v>614</v>
      </c>
    </row>
    <row r="15" spans="1:7" ht="19.5" customHeight="1">
      <c r="A15" s="55" t="s">
        <v>40</v>
      </c>
      <c r="B15" s="56"/>
      <c r="C15" s="56"/>
      <c r="D15" s="56"/>
      <c r="E15" s="56"/>
      <c r="F15" s="56"/>
      <c r="G15" s="56"/>
    </row>
    <row r="16" spans="1:2" ht="16.5" customHeight="1">
      <c r="A16" s="57" t="s">
        <v>41</v>
      </c>
      <c r="B16" s="58"/>
    </row>
    <row r="17" spans="1:7" ht="16.5" customHeight="1">
      <c r="A17" s="59" t="s">
        <v>42</v>
      </c>
      <c r="B17" s="60"/>
      <c r="C17" s="61"/>
      <c r="D17" s="61"/>
      <c r="E17" s="62"/>
      <c r="F17" s="62"/>
      <c r="G17" s="62"/>
    </row>
    <row r="18" spans="1:7" ht="16.5" customHeight="1">
      <c r="A18" s="63" t="s">
        <v>43</v>
      </c>
      <c r="B18" s="63"/>
      <c r="C18" s="63"/>
      <c r="D18" s="63"/>
      <c r="E18" s="63"/>
      <c r="F18" s="63"/>
      <c r="G18" s="63"/>
    </row>
    <row r="19" spans="1:7" ht="16.5" customHeight="1">
      <c r="A19" s="63" t="s">
        <v>44</v>
      </c>
      <c r="B19" s="63"/>
      <c r="C19" s="63"/>
      <c r="D19" s="63"/>
      <c r="E19" s="63"/>
      <c r="F19" s="63"/>
      <c r="G19" s="63"/>
    </row>
  </sheetData>
  <sheetProtection/>
  <mergeCells count="6">
    <mergeCell ref="A1:F1"/>
    <mergeCell ref="C6:D6"/>
    <mergeCell ref="A15:G15"/>
    <mergeCell ref="A16:B16"/>
    <mergeCell ref="A18:G18"/>
    <mergeCell ref="A19:G1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K39" sqref="K39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43922</v>
      </c>
    </row>
    <row r="3" spans="1:25" s="1" customFormat="1" ht="14.25" customHeight="1">
      <c r="A3" s="5" t="s">
        <v>26</v>
      </c>
      <c r="B3" s="6" t="s">
        <v>46</v>
      </c>
      <c r="C3" s="7"/>
      <c r="D3" s="7"/>
      <c r="E3" s="7"/>
      <c r="F3" s="7"/>
      <c r="G3" s="7"/>
      <c r="H3" s="7"/>
      <c r="I3" s="21" t="s">
        <v>47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59033</v>
      </c>
      <c r="C6" s="18">
        <v>31538</v>
      </c>
      <c r="D6" s="18">
        <v>26655</v>
      </c>
      <c r="E6" s="18">
        <v>4883</v>
      </c>
      <c r="F6" s="18">
        <v>26475</v>
      </c>
      <c r="G6" s="18">
        <v>122</v>
      </c>
      <c r="H6" s="18">
        <v>898</v>
      </c>
      <c r="I6" s="18">
        <v>61672</v>
      </c>
      <c r="J6" s="18">
        <v>34421</v>
      </c>
      <c r="K6" s="18">
        <v>27471</v>
      </c>
      <c r="L6" s="18">
        <v>6950</v>
      </c>
      <c r="M6" s="18">
        <v>26231</v>
      </c>
      <c r="N6" s="18">
        <v>120</v>
      </c>
      <c r="O6" s="18">
        <v>900</v>
      </c>
      <c r="P6" s="20">
        <f aca="true" t="shared" si="0" ref="P6:P19">B6-I6</f>
        <v>-2639</v>
      </c>
      <c r="Q6" s="20">
        <f aca="true" t="shared" si="1" ref="Q6:Q19">C6-J6</f>
        <v>-2883</v>
      </c>
      <c r="R6" s="20">
        <f aca="true" t="shared" si="2" ref="R6:R19">F6-M6</f>
        <v>244</v>
      </c>
      <c r="S6" s="20">
        <f aca="true" t="shared" si="3" ref="S6:S19">G6-N6</f>
        <v>2</v>
      </c>
      <c r="T6" s="20">
        <f aca="true" t="shared" si="4" ref="T6:T19">H6-O6</f>
        <v>-2</v>
      </c>
      <c r="U6" s="26">
        <f aca="true" t="shared" si="5" ref="U6:U19">P6/I6*100</f>
        <v>-4.279089376053963</v>
      </c>
      <c r="V6" s="26">
        <f aca="true" t="shared" si="6" ref="V6:V19">Q6/J6*100</f>
        <v>-8.375700880276575</v>
      </c>
      <c r="W6" s="26">
        <f aca="true" t="shared" si="7" ref="W6:W19">R6/M6*100</f>
        <v>0.9301970950402196</v>
      </c>
      <c r="X6" s="26">
        <f aca="true" t="shared" si="8" ref="X6:X19">S6/N6*100</f>
        <v>1.6666666666666667</v>
      </c>
      <c r="Y6" s="26">
        <f aca="true" t="shared" si="9" ref="Y6:Y19">T6/O6*100</f>
        <v>-0.2222222222222222</v>
      </c>
    </row>
    <row r="7" spans="1:25" ht="14.25" customHeight="1">
      <c r="A7" s="19" t="s">
        <v>61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 t="e">
        <f t="shared" si="5"/>
        <v>#DIV/0!</v>
      </c>
      <c r="V7" s="26" t="e">
        <f t="shared" si="6"/>
        <v>#DIV/0!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765</v>
      </c>
      <c r="C8" s="20">
        <v>430</v>
      </c>
      <c r="D8" s="20">
        <v>430</v>
      </c>
      <c r="E8" s="20">
        <v>0</v>
      </c>
      <c r="F8" s="20">
        <v>335</v>
      </c>
      <c r="G8" s="20">
        <v>0</v>
      </c>
      <c r="H8" s="20">
        <v>0</v>
      </c>
      <c r="I8" s="20">
        <v>746</v>
      </c>
      <c r="J8" s="20">
        <v>418</v>
      </c>
      <c r="K8" s="20">
        <v>418</v>
      </c>
      <c r="L8" s="20">
        <v>0</v>
      </c>
      <c r="M8" s="20">
        <v>328</v>
      </c>
      <c r="N8" s="20">
        <v>0</v>
      </c>
      <c r="O8" s="20">
        <v>0</v>
      </c>
      <c r="P8" s="20">
        <f t="shared" si="0"/>
        <v>19</v>
      </c>
      <c r="Q8" s="20">
        <f t="shared" si="1"/>
        <v>12</v>
      </c>
      <c r="R8" s="20">
        <f t="shared" si="2"/>
        <v>7</v>
      </c>
      <c r="S8" s="20">
        <f t="shared" si="3"/>
        <v>0</v>
      </c>
      <c r="T8" s="20">
        <f t="shared" si="4"/>
        <v>0</v>
      </c>
      <c r="U8" s="26">
        <f t="shared" si="5"/>
        <v>2.546916890080429</v>
      </c>
      <c r="V8" s="26">
        <f t="shared" si="6"/>
        <v>2.8708133971291865</v>
      </c>
      <c r="W8" s="26">
        <f t="shared" si="7"/>
        <v>2.1341463414634148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63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f t="shared" si="0"/>
        <v>0</v>
      </c>
      <c r="Q9" s="20">
        <f t="shared" si="1"/>
        <v>0</v>
      </c>
      <c r="R9" s="20">
        <f t="shared" si="2"/>
        <v>0</v>
      </c>
      <c r="S9" s="20">
        <f t="shared" si="3"/>
        <v>0</v>
      </c>
      <c r="T9" s="20">
        <f t="shared" si="4"/>
        <v>0</v>
      </c>
      <c r="U9" s="26" t="e">
        <f t="shared" si="5"/>
        <v>#DIV/0!</v>
      </c>
      <c r="V9" s="26" t="e">
        <f t="shared" si="6"/>
        <v>#DIV/0!</v>
      </c>
      <c r="W9" s="26" t="e">
        <f t="shared" si="7"/>
        <v>#DIV/0!</v>
      </c>
      <c r="X9" s="26" t="e">
        <f t="shared" si="8"/>
        <v>#DIV/0!</v>
      </c>
      <c r="Y9" s="26" t="e">
        <f t="shared" si="9"/>
        <v>#DIV/0!</v>
      </c>
    </row>
    <row r="10" spans="1:25" ht="14.25" customHeight="1">
      <c r="A10" s="19" t="s">
        <v>64</v>
      </c>
      <c r="B10" s="20">
        <v>19488</v>
      </c>
      <c r="C10" s="20">
        <v>8464</v>
      </c>
      <c r="D10" s="20">
        <v>8464</v>
      </c>
      <c r="E10" s="20">
        <v>0</v>
      </c>
      <c r="F10" s="20">
        <v>10929</v>
      </c>
      <c r="G10" s="20">
        <v>39</v>
      </c>
      <c r="H10" s="20">
        <v>56</v>
      </c>
      <c r="I10" s="20">
        <v>21554</v>
      </c>
      <c r="J10" s="20">
        <v>10803</v>
      </c>
      <c r="K10" s="20">
        <v>9779</v>
      </c>
      <c r="L10" s="20">
        <v>1024</v>
      </c>
      <c r="M10" s="20">
        <v>10659</v>
      </c>
      <c r="N10" s="20">
        <v>38</v>
      </c>
      <c r="O10" s="20">
        <v>54</v>
      </c>
      <c r="P10" s="20">
        <f t="shared" si="0"/>
        <v>-2066</v>
      </c>
      <c r="Q10" s="20">
        <f t="shared" si="1"/>
        <v>-2339</v>
      </c>
      <c r="R10" s="20">
        <f t="shared" si="2"/>
        <v>270</v>
      </c>
      <c r="S10" s="20">
        <f t="shared" si="3"/>
        <v>1</v>
      </c>
      <c r="T10" s="20">
        <f t="shared" si="4"/>
        <v>2</v>
      </c>
      <c r="U10" s="26">
        <f t="shared" si="5"/>
        <v>-9.585227799944326</v>
      </c>
      <c r="V10" s="26">
        <f t="shared" si="6"/>
        <v>-21.651393131537535</v>
      </c>
      <c r="W10" s="26">
        <f t="shared" si="7"/>
        <v>2.533070644525753</v>
      </c>
      <c r="X10" s="26">
        <f t="shared" si="8"/>
        <v>2.631578947368421</v>
      </c>
      <c r="Y10" s="26">
        <f t="shared" si="9"/>
        <v>3.7037037037037033</v>
      </c>
    </row>
    <row r="11" spans="1:25" ht="14.25" customHeight="1">
      <c r="A11" s="19" t="s">
        <v>65</v>
      </c>
      <c r="B11" s="20">
        <v>2897</v>
      </c>
      <c r="C11" s="20">
        <v>1105</v>
      </c>
      <c r="D11" s="20">
        <v>1105</v>
      </c>
      <c r="E11" s="20">
        <v>0</v>
      </c>
      <c r="F11" s="20">
        <v>1600</v>
      </c>
      <c r="G11" s="20">
        <v>38</v>
      </c>
      <c r="H11" s="20">
        <v>154</v>
      </c>
      <c r="I11" s="20">
        <v>2972</v>
      </c>
      <c r="J11" s="20">
        <v>1152</v>
      </c>
      <c r="K11" s="20">
        <v>1152</v>
      </c>
      <c r="L11" s="20">
        <v>0</v>
      </c>
      <c r="M11" s="20">
        <v>1625</v>
      </c>
      <c r="N11" s="20">
        <v>40</v>
      </c>
      <c r="O11" s="20">
        <v>155</v>
      </c>
      <c r="P11" s="20">
        <f t="shared" si="0"/>
        <v>-75</v>
      </c>
      <c r="Q11" s="20">
        <f t="shared" si="1"/>
        <v>-47</v>
      </c>
      <c r="R11" s="20">
        <f t="shared" si="2"/>
        <v>-25</v>
      </c>
      <c r="S11" s="20">
        <f t="shared" si="3"/>
        <v>-2</v>
      </c>
      <c r="T11" s="20">
        <f t="shared" si="4"/>
        <v>-1</v>
      </c>
      <c r="U11" s="26">
        <f t="shared" si="5"/>
        <v>-2.5235531628532972</v>
      </c>
      <c r="V11" s="26">
        <f t="shared" si="6"/>
        <v>-4.079861111111112</v>
      </c>
      <c r="W11" s="26">
        <f t="shared" si="7"/>
        <v>-1.5384615384615385</v>
      </c>
      <c r="X11" s="26">
        <f t="shared" si="8"/>
        <v>-5</v>
      </c>
      <c r="Y11" s="26">
        <f t="shared" si="9"/>
        <v>-0.6451612903225806</v>
      </c>
    </row>
    <row r="12" spans="1:25" ht="14.25" customHeight="1">
      <c r="A12" s="19" t="s">
        <v>66</v>
      </c>
      <c r="B12" s="20">
        <v>11754</v>
      </c>
      <c r="C12" s="20">
        <v>3243</v>
      </c>
      <c r="D12" s="20">
        <v>3243</v>
      </c>
      <c r="E12" s="20">
        <v>0</v>
      </c>
      <c r="F12" s="20">
        <v>8376</v>
      </c>
      <c r="G12" s="20">
        <v>26</v>
      </c>
      <c r="H12" s="20">
        <v>109</v>
      </c>
      <c r="I12" s="20">
        <v>11536</v>
      </c>
      <c r="J12" s="20">
        <v>3127</v>
      </c>
      <c r="K12" s="20">
        <v>3127</v>
      </c>
      <c r="L12" s="20">
        <v>0</v>
      </c>
      <c r="M12" s="20">
        <v>8276</v>
      </c>
      <c r="N12" s="20">
        <v>25</v>
      </c>
      <c r="O12" s="20">
        <v>108</v>
      </c>
      <c r="P12" s="20">
        <f t="shared" si="0"/>
        <v>218</v>
      </c>
      <c r="Q12" s="20">
        <f t="shared" si="1"/>
        <v>116</v>
      </c>
      <c r="R12" s="20">
        <f t="shared" si="2"/>
        <v>100</v>
      </c>
      <c r="S12" s="20">
        <f t="shared" si="3"/>
        <v>1</v>
      </c>
      <c r="T12" s="20">
        <f t="shared" si="4"/>
        <v>1</v>
      </c>
      <c r="U12" s="26">
        <f t="shared" si="5"/>
        <v>1.8897364771151177</v>
      </c>
      <c r="V12" s="26">
        <f t="shared" si="6"/>
        <v>3.709625839462744</v>
      </c>
      <c r="W12" s="26">
        <f t="shared" si="7"/>
        <v>1.208313194780087</v>
      </c>
      <c r="X12" s="26">
        <f t="shared" si="8"/>
        <v>4</v>
      </c>
      <c r="Y12" s="26">
        <f t="shared" si="9"/>
        <v>0.9259259259259258</v>
      </c>
    </row>
    <row r="13" spans="1:25" ht="14.25" customHeight="1">
      <c r="A13" s="19" t="s">
        <v>67</v>
      </c>
      <c r="B13" s="20">
        <v>4745</v>
      </c>
      <c r="C13" s="20">
        <v>3382</v>
      </c>
      <c r="D13" s="20">
        <v>543</v>
      </c>
      <c r="E13" s="20">
        <v>2839</v>
      </c>
      <c r="F13" s="20">
        <v>1077</v>
      </c>
      <c r="G13" s="20">
        <v>0</v>
      </c>
      <c r="H13" s="20">
        <v>286</v>
      </c>
      <c r="I13" s="20">
        <v>3132</v>
      </c>
      <c r="J13" s="20">
        <v>1629</v>
      </c>
      <c r="K13" s="20">
        <v>400</v>
      </c>
      <c r="L13" s="20">
        <v>1229</v>
      </c>
      <c r="M13" s="20">
        <v>1209</v>
      </c>
      <c r="N13" s="20">
        <v>0</v>
      </c>
      <c r="O13" s="20">
        <v>294</v>
      </c>
      <c r="P13" s="20">
        <f t="shared" si="0"/>
        <v>1613</v>
      </c>
      <c r="Q13" s="20">
        <f t="shared" si="1"/>
        <v>1753</v>
      </c>
      <c r="R13" s="20">
        <f t="shared" si="2"/>
        <v>-132</v>
      </c>
      <c r="S13" s="20">
        <f t="shared" si="3"/>
        <v>0</v>
      </c>
      <c r="T13" s="20">
        <f t="shared" si="4"/>
        <v>-8</v>
      </c>
      <c r="U13" s="26">
        <f t="shared" si="5"/>
        <v>51.500638569604085</v>
      </c>
      <c r="V13" s="26">
        <f t="shared" si="6"/>
        <v>107.61203192142419</v>
      </c>
      <c r="W13" s="26">
        <f t="shared" si="7"/>
        <v>-10.918114143920596</v>
      </c>
      <c r="X13" s="26" t="e">
        <f t="shared" si="8"/>
        <v>#DIV/0!</v>
      </c>
      <c r="Y13" s="26">
        <f t="shared" si="9"/>
        <v>-2.7210884353741496</v>
      </c>
    </row>
    <row r="14" spans="1:25" ht="14.25" customHeight="1">
      <c r="A14" s="19" t="s">
        <v>68</v>
      </c>
      <c r="B14" s="20">
        <v>15777</v>
      </c>
      <c r="C14" s="20">
        <v>14897</v>
      </c>
      <c r="D14" s="20">
        <v>12853</v>
      </c>
      <c r="E14" s="20">
        <v>2044</v>
      </c>
      <c r="F14" s="20">
        <v>870</v>
      </c>
      <c r="G14" s="20">
        <v>0</v>
      </c>
      <c r="H14" s="20">
        <v>10</v>
      </c>
      <c r="I14" s="20">
        <v>18139</v>
      </c>
      <c r="J14" s="20">
        <v>17276</v>
      </c>
      <c r="K14" s="20">
        <v>12579</v>
      </c>
      <c r="L14" s="20">
        <v>4697</v>
      </c>
      <c r="M14" s="20">
        <v>853</v>
      </c>
      <c r="N14" s="20">
        <v>0</v>
      </c>
      <c r="O14" s="20">
        <v>10</v>
      </c>
      <c r="P14" s="20">
        <f t="shared" si="0"/>
        <v>-2362</v>
      </c>
      <c r="Q14" s="20">
        <f t="shared" si="1"/>
        <v>-2379</v>
      </c>
      <c r="R14" s="20">
        <f t="shared" si="2"/>
        <v>17</v>
      </c>
      <c r="S14" s="20">
        <f t="shared" si="3"/>
        <v>0</v>
      </c>
      <c r="T14" s="20">
        <f t="shared" si="4"/>
        <v>0</v>
      </c>
      <c r="U14" s="26">
        <f t="shared" si="5"/>
        <v>-13.021666023485306</v>
      </c>
      <c r="V14" s="26">
        <f t="shared" si="6"/>
        <v>-13.770548738133828</v>
      </c>
      <c r="W14" s="26">
        <f t="shared" si="7"/>
        <v>1.992966002344666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3607</v>
      </c>
      <c r="C15" s="20">
        <v>17</v>
      </c>
      <c r="D15" s="20">
        <v>17</v>
      </c>
      <c r="E15" s="20">
        <v>0</v>
      </c>
      <c r="F15" s="20">
        <v>3288</v>
      </c>
      <c r="G15" s="20">
        <v>19</v>
      </c>
      <c r="H15" s="20">
        <v>283</v>
      </c>
      <c r="I15" s="20">
        <v>3593</v>
      </c>
      <c r="J15" s="20">
        <v>16</v>
      </c>
      <c r="K15" s="20">
        <v>16</v>
      </c>
      <c r="L15" s="20">
        <v>0</v>
      </c>
      <c r="M15" s="20">
        <v>3281</v>
      </c>
      <c r="N15" s="20">
        <v>17</v>
      </c>
      <c r="O15" s="20">
        <v>279</v>
      </c>
      <c r="P15" s="20">
        <f t="shared" si="0"/>
        <v>14</v>
      </c>
      <c r="Q15" s="20">
        <f t="shared" si="1"/>
        <v>1</v>
      </c>
      <c r="R15" s="20">
        <f t="shared" si="2"/>
        <v>7</v>
      </c>
      <c r="S15" s="20">
        <f t="shared" si="3"/>
        <v>2</v>
      </c>
      <c r="T15" s="20">
        <f t="shared" si="4"/>
        <v>4</v>
      </c>
      <c r="U15" s="26">
        <f t="shared" si="5"/>
        <v>0.3896465349290287</v>
      </c>
      <c r="V15" s="26">
        <f t="shared" si="6"/>
        <v>6.25</v>
      </c>
      <c r="W15" s="26">
        <f t="shared" si="7"/>
        <v>0.21334958854007927</v>
      </c>
      <c r="X15" s="26">
        <f t="shared" si="8"/>
        <v>11.76470588235294</v>
      </c>
      <c r="Y15" s="26">
        <f t="shared" si="9"/>
        <v>1.4336917562724014</v>
      </c>
    </row>
    <row r="16" spans="1:25" ht="14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0</v>
      </c>
      <c r="Q16" s="20">
        <f t="shared" si="1"/>
        <v>0</v>
      </c>
      <c r="R16" s="20">
        <f t="shared" si="2"/>
        <v>0</v>
      </c>
      <c r="S16" s="20">
        <f t="shared" si="3"/>
        <v>0</v>
      </c>
      <c r="T16" s="20">
        <f t="shared" si="4"/>
        <v>0</v>
      </c>
      <c r="U16" s="26" t="e">
        <f t="shared" si="5"/>
        <v>#DIV/0!</v>
      </c>
      <c r="V16" s="26" t="e">
        <f t="shared" si="6"/>
        <v>#DIV/0!</v>
      </c>
      <c r="W16" s="26" t="e">
        <f t="shared" si="7"/>
        <v>#DIV/0!</v>
      </c>
      <c r="X16" s="26" t="e">
        <f t="shared" si="8"/>
        <v>#DIV/0!</v>
      </c>
      <c r="Y16" s="26" t="e">
        <f t="shared" si="9"/>
        <v>#DIV/0!</v>
      </c>
    </row>
    <row r="17" spans="1:25" ht="14.25" customHeight="1">
      <c r="A17" s="19" t="s">
        <v>71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20">
        <f t="shared" si="3"/>
        <v>0</v>
      </c>
      <c r="T17" s="20">
        <f t="shared" si="4"/>
        <v>0</v>
      </c>
      <c r="U17" s="26" t="e">
        <f t="shared" si="5"/>
        <v>#DIV/0!</v>
      </c>
      <c r="V17" s="26" t="e">
        <f t="shared" si="6"/>
        <v>#DIV/0!</v>
      </c>
      <c r="W17" s="26" t="e">
        <f t="shared" si="7"/>
        <v>#DIV/0!</v>
      </c>
      <c r="X17" s="26" t="e">
        <f t="shared" si="8"/>
        <v>#DIV/0!</v>
      </c>
      <c r="Y17" s="26" t="e">
        <f t="shared" si="9"/>
        <v>#DIV/0!</v>
      </c>
    </row>
    <row r="18" spans="1:25" ht="14.25" customHeight="1">
      <c r="A18" s="19" t="s">
        <v>72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0</v>
      </c>
      <c r="U18" s="26" t="e">
        <f t="shared" si="5"/>
        <v>#DIV/0!</v>
      </c>
      <c r="V18" s="26" t="e">
        <f t="shared" si="6"/>
        <v>#DIV/0!</v>
      </c>
      <c r="W18" s="26" t="e">
        <f t="shared" si="7"/>
        <v>#DIV/0!</v>
      </c>
      <c r="X18" s="26" t="e">
        <f t="shared" si="8"/>
        <v>#DIV/0!</v>
      </c>
      <c r="Y18" s="26" t="e">
        <f t="shared" si="9"/>
        <v>#DIV/0!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43922</v>
      </c>
    </row>
    <row r="3" spans="1:25" s="1" customFormat="1" ht="14.25" customHeight="1">
      <c r="A3" s="5" t="s">
        <v>26</v>
      </c>
      <c r="B3" s="6" t="s">
        <v>28</v>
      </c>
      <c r="C3" s="7"/>
      <c r="D3" s="7"/>
      <c r="E3" s="7"/>
      <c r="F3" s="7"/>
      <c r="G3" s="7"/>
      <c r="H3" s="7"/>
      <c r="I3" s="21" t="s">
        <v>29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231938</v>
      </c>
      <c r="C6" s="18">
        <v>130564</v>
      </c>
      <c r="D6" s="18">
        <v>105906</v>
      </c>
      <c r="E6" s="18">
        <v>24658</v>
      </c>
      <c r="F6" s="18">
        <v>95794</v>
      </c>
      <c r="G6" s="18">
        <v>610</v>
      </c>
      <c r="H6" s="18">
        <v>4970</v>
      </c>
      <c r="I6" s="18">
        <v>240738</v>
      </c>
      <c r="J6" s="18">
        <v>141134</v>
      </c>
      <c r="K6" s="18">
        <v>113136</v>
      </c>
      <c r="L6" s="18">
        <v>27998</v>
      </c>
      <c r="M6" s="18">
        <v>93965</v>
      </c>
      <c r="N6" s="18">
        <v>614</v>
      </c>
      <c r="O6" s="18">
        <v>5025</v>
      </c>
      <c r="P6" s="20">
        <f aca="true" t="shared" si="0" ref="P6:P19">B6-I6</f>
        <v>-8800</v>
      </c>
      <c r="Q6" s="20">
        <f aca="true" t="shared" si="1" ref="Q6:Q19">C6-J6</f>
        <v>-10570</v>
      </c>
      <c r="R6" s="20">
        <f aca="true" t="shared" si="2" ref="R6:R19">F6-M6</f>
        <v>1829</v>
      </c>
      <c r="S6" s="20">
        <f aca="true" t="shared" si="3" ref="S6:S19">G6-N6</f>
        <v>-4</v>
      </c>
      <c r="T6" s="20">
        <f aca="true" t="shared" si="4" ref="T6:T19">H6-O6</f>
        <v>-55</v>
      </c>
      <c r="U6" s="26">
        <f aca="true" t="shared" si="5" ref="U6:U19">P6/I6*100</f>
        <v>-3.6554262310063224</v>
      </c>
      <c r="V6" s="26">
        <f aca="true" t="shared" si="6" ref="V6:V19">Q6/J6*100</f>
        <v>-7.489336375359587</v>
      </c>
      <c r="W6" s="26">
        <f aca="true" t="shared" si="7" ref="W6:W19">R6/M6*100</f>
        <v>1.946469430106955</v>
      </c>
      <c r="X6" s="26">
        <f aca="true" t="shared" si="8" ref="X6:X19">S6/N6*100</f>
        <v>-0.6514657980456027</v>
      </c>
      <c r="Y6" s="26">
        <f aca="true" t="shared" si="9" ref="Y6:Y19">T6/O6*100</f>
        <v>-1.0945273631840797</v>
      </c>
    </row>
    <row r="7" spans="1:25" ht="14.25" customHeight="1">
      <c r="A7" s="19" t="s">
        <v>61</v>
      </c>
      <c r="B7" s="20">
        <v>22</v>
      </c>
      <c r="C7" s="20">
        <v>22</v>
      </c>
      <c r="D7" s="20">
        <v>22</v>
      </c>
      <c r="E7" s="20">
        <v>0</v>
      </c>
      <c r="F7" s="20">
        <v>0</v>
      </c>
      <c r="G7" s="20">
        <v>0</v>
      </c>
      <c r="H7" s="20">
        <v>0</v>
      </c>
      <c r="I7" s="20">
        <v>20</v>
      </c>
      <c r="J7" s="20">
        <v>20</v>
      </c>
      <c r="K7" s="20">
        <v>20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2</v>
      </c>
      <c r="Q7" s="20">
        <f t="shared" si="1"/>
        <v>2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10</v>
      </c>
      <c r="V7" s="26">
        <f t="shared" si="6"/>
        <v>10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3631</v>
      </c>
      <c r="C8" s="20">
        <v>2821</v>
      </c>
      <c r="D8" s="20">
        <v>2821</v>
      </c>
      <c r="E8" s="20">
        <v>0</v>
      </c>
      <c r="F8" s="20">
        <v>806</v>
      </c>
      <c r="G8" s="20">
        <v>0</v>
      </c>
      <c r="H8" s="20">
        <v>4</v>
      </c>
      <c r="I8" s="20">
        <v>3672</v>
      </c>
      <c r="J8" s="20">
        <v>2874</v>
      </c>
      <c r="K8" s="20">
        <v>2874</v>
      </c>
      <c r="L8" s="20">
        <v>0</v>
      </c>
      <c r="M8" s="20">
        <v>798</v>
      </c>
      <c r="N8" s="20">
        <v>0</v>
      </c>
      <c r="O8" s="20">
        <v>0</v>
      </c>
      <c r="P8" s="20">
        <f t="shared" si="0"/>
        <v>-41</v>
      </c>
      <c r="Q8" s="20">
        <f t="shared" si="1"/>
        <v>-53</v>
      </c>
      <c r="R8" s="20">
        <f t="shared" si="2"/>
        <v>8</v>
      </c>
      <c r="S8" s="20">
        <f t="shared" si="3"/>
        <v>0</v>
      </c>
      <c r="T8" s="20">
        <f t="shared" si="4"/>
        <v>4</v>
      </c>
      <c r="U8" s="26">
        <f t="shared" si="5"/>
        <v>-1.1165577342047932</v>
      </c>
      <c r="V8" s="26">
        <f t="shared" si="6"/>
        <v>-1.8441196938065414</v>
      </c>
      <c r="W8" s="26">
        <f t="shared" si="7"/>
        <v>1.0025062656641603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63</v>
      </c>
      <c r="B9" s="20">
        <v>135</v>
      </c>
      <c r="C9" s="20">
        <v>6</v>
      </c>
      <c r="D9" s="20">
        <v>6</v>
      </c>
      <c r="E9" s="20">
        <v>0</v>
      </c>
      <c r="F9" s="20">
        <v>59</v>
      </c>
      <c r="G9" s="20">
        <v>0</v>
      </c>
      <c r="H9" s="20">
        <v>70</v>
      </c>
      <c r="I9" s="20">
        <v>134</v>
      </c>
      <c r="J9" s="20">
        <v>6</v>
      </c>
      <c r="K9" s="20">
        <v>6</v>
      </c>
      <c r="L9" s="20">
        <v>0</v>
      </c>
      <c r="M9" s="20">
        <v>60</v>
      </c>
      <c r="N9" s="20">
        <v>0</v>
      </c>
      <c r="O9" s="20">
        <v>68</v>
      </c>
      <c r="P9" s="20">
        <f t="shared" si="0"/>
        <v>1</v>
      </c>
      <c r="Q9" s="20">
        <f t="shared" si="1"/>
        <v>0</v>
      </c>
      <c r="R9" s="20">
        <f t="shared" si="2"/>
        <v>-1</v>
      </c>
      <c r="S9" s="20">
        <f t="shared" si="3"/>
        <v>0</v>
      </c>
      <c r="T9" s="20">
        <f t="shared" si="4"/>
        <v>2</v>
      </c>
      <c r="U9" s="26">
        <f t="shared" si="5"/>
        <v>0.7462686567164178</v>
      </c>
      <c r="V9" s="26">
        <f t="shared" si="6"/>
        <v>0</v>
      </c>
      <c r="W9" s="26">
        <f t="shared" si="7"/>
        <v>-1.6666666666666667</v>
      </c>
      <c r="X9" s="26" t="e">
        <f t="shared" si="8"/>
        <v>#DIV/0!</v>
      </c>
      <c r="Y9" s="26">
        <f t="shared" si="9"/>
        <v>2.941176470588235</v>
      </c>
    </row>
    <row r="10" spans="1:25" ht="14.25" customHeight="1">
      <c r="A10" s="19" t="s">
        <v>64</v>
      </c>
      <c r="B10" s="20">
        <v>72405</v>
      </c>
      <c r="C10" s="20">
        <v>30068</v>
      </c>
      <c r="D10" s="20">
        <v>30068</v>
      </c>
      <c r="E10" s="20">
        <v>0</v>
      </c>
      <c r="F10" s="20">
        <v>42035</v>
      </c>
      <c r="G10" s="20">
        <v>122</v>
      </c>
      <c r="H10" s="20">
        <v>180</v>
      </c>
      <c r="I10" s="20">
        <v>72326</v>
      </c>
      <c r="J10" s="20">
        <v>32140</v>
      </c>
      <c r="K10" s="20">
        <v>30790</v>
      </c>
      <c r="L10" s="20">
        <v>1350</v>
      </c>
      <c r="M10" s="20">
        <v>39890</v>
      </c>
      <c r="N10" s="20">
        <v>121</v>
      </c>
      <c r="O10" s="20">
        <v>175</v>
      </c>
      <c r="P10" s="20">
        <f t="shared" si="0"/>
        <v>79</v>
      </c>
      <c r="Q10" s="20">
        <f t="shared" si="1"/>
        <v>-2072</v>
      </c>
      <c r="R10" s="20">
        <f t="shared" si="2"/>
        <v>2145</v>
      </c>
      <c r="S10" s="20">
        <f t="shared" si="3"/>
        <v>1</v>
      </c>
      <c r="T10" s="20">
        <f t="shared" si="4"/>
        <v>5</v>
      </c>
      <c r="U10" s="26">
        <f t="shared" si="5"/>
        <v>0.10922766363410115</v>
      </c>
      <c r="V10" s="26">
        <f t="shared" si="6"/>
        <v>-6.446795270690727</v>
      </c>
      <c r="W10" s="26">
        <f t="shared" si="7"/>
        <v>5.377287540737027</v>
      </c>
      <c r="X10" s="26">
        <f t="shared" si="8"/>
        <v>0.8264462809917356</v>
      </c>
      <c r="Y10" s="26">
        <f t="shared" si="9"/>
        <v>2.857142857142857</v>
      </c>
    </row>
    <row r="11" spans="1:25" ht="14.25" customHeight="1">
      <c r="A11" s="19" t="s">
        <v>65</v>
      </c>
      <c r="B11" s="20">
        <v>9981</v>
      </c>
      <c r="C11" s="20">
        <v>2930</v>
      </c>
      <c r="D11" s="20">
        <v>2930</v>
      </c>
      <c r="E11" s="20">
        <v>0</v>
      </c>
      <c r="F11" s="20">
        <v>6208</v>
      </c>
      <c r="G11" s="20">
        <v>131</v>
      </c>
      <c r="H11" s="20">
        <v>712</v>
      </c>
      <c r="I11" s="20">
        <v>10058</v>
      </c>
      <c r="J11" s="20">
        <v>2976</v>
      </c>
      <c r="K11" s="20">
        <v>2976</v>
      </c>
      <c r="L11" s="20">
        <v>0</v>
      </c>
      <c r="M11" s="20">
        <v>6236</v>
      </c>
      <c r="N11" s="20">
        <v>134</v>
      </c>
      <c r="O11" s="20">
        <v>712</v>
      </c>
      <c r="P11" s="20">
        <f t="shared" si="0"/>
        <v>-77</v>
      </c>
      <c r="Q11" s="20">
        <f t="shared" si="1"/>
        <v>-46</v>
      </c>
      <c r="R11" s="20">
        <f t="shared" si="2"/>
        <v>-28</v>
      </c>
      <c r="S11" s="20">
        <f t="shared" si="3"/>
        <v>-3</v>
      </c>
      <c r="T11" s="20">
        <f t="shared" si="4"/>
        <v>0</v>
      </c>
      <c r="U11" s="26">
        <f t="shared" si="5"/>
        <v>-0.7655597534301054</v>
      </c>
      <c r="V11" s="26">
        <f t="shared" si="6"/>
        <v>-1.5456989247311828</v>
      </c>
      <c r="W11" s="26">
        <f t="shared" si="7"/>
        <v>-0.4490057729313663</v>
      </c>
      <c r="X11" s="26">
        <f t="shared" si="8"/>
        <v>-2.2388059701492535</v>
      </c>
      <c r="Y11" s="26">
        <f t="shared" si="9"/>
        <v>0</v>
      </c>
    </row>
    <row r="12" spans="1:25" ht="14.25" customHeight="1">
      <c r="A12" s="19" t="s">
        <v>66</v>
      </c>
      <c r="B12" s="20">
        <v>32350</v>
      </c>
      <c r="C12" s="20">
        <v>11256</v>
      </c>
      <c r="D12" s="20">
        <v>11256</v>
      </c>
      <c r="E12" s="20">
        <v>0</v>
      </c>
      <c r="F12" s="20">
        <v>20546</v>
      </c>
      <c r="G12" s="20">
        <v>79</v>
      </c>
      <c r="H12" s="20">
        <v>469</v>
      </c>
      <c r="I12" s="20">
        <v>33034</v>
      </c>
      <c r="J12" s="20">
        <v>11615</v>
      </c>
      <c r="K12" s="20">
        <v>11615</v>
      </c>
      <c r="L12" s="20">
        <v>0</v>
      </c>
      <c r="M12" s="20">
        <v>20885</v>
      </c>
      <c r="N12" s="20">
        <v>74</v>
      </c>
      <c r="O12" s="20">
        <v>460</v>
      </c>
      <c r="P12" s="20">
        <f t="shared" si="0"/>
        <v>-684</v>
      </c>
      <c r="Q12" s="20">
        <f t="shared" si="1"/>
        <v>-359</v>
      </c>
      <c r="R12" s="20">
        <f t="shared" si="2"/>
        <v>-339</v>
      </c>
      <c r="S12" s="20">
        <f t="shared" si="3"/>
        <v>5</v>
      </c>
      <c r="T12" s="20">
        <f t="shared" si="4"/>
        <v>9</v>
      </c>
      <c r="U12" s="26">
        <f t="shared" si="5"/>
        <v>-2.070593933523037</v>
      </c>
      <c r="V12" s="26">
        <f t="shared" si="6"/>
        <v>-3.0908308222126557</v>
      </c>
      <c r="W12" s="26">
        <f t="shared" si="7"/>
        <v>-1.623174527172612</v>
      </c>
      <c r="X12" s="26">
        <f t="shared" si="8"/>
        <v>6.756756756756757</v>
      </c>
      <c r="Y12" s="26">
        <f t="shared" si="9"/>
        <v>1.956521739130435</v>
      </c>
    </row>
    <row r="13" spans="1:25" ht="14.25" customHeight="1">
      <c r="A13" s="19" t="s">
        <v>67</v>
      </c>
      <c r="B13" s="20">
        <v>41295</v>
      </c>
      <c r="C13" s="20">
        <v>32065</v>
      </c>
      <c r="D13" s="20">
        <v>23375</v>
      </c>
      <c r="E13" s="20">
        <v>8690</v>
      </c>
      <c r="F13" s="20">
        <v>8133</v>
      </c>
      <c r="G13" s="20">
        <v>0</v>
      </c>
      <c r="H13" s="20">
        <v>1097</v>
      </c>
      <c r="I13" s="20">
        <v>41649</v>
      </c>
      <c r="J13" s="20">
        <v>32269</v>
      </c>
      <c r="K13" s="20">
        <v>23420</v>
      </c>
      <c r="L13" s="20">
        <v>8849</v>
      </c>
      <c r="M13" s="20">
        <v>8158</v>
      </c>
      <c r="N13" s="20">
        <v>0</v>
      </c>
      <c r="O13" s="20">
        <v>1222</v>
      </c>
      <c r="P13" s="20">
        <f t="shared" si="0"/>
        <v>-354</v>
      </c>
      <c r="Q13" s="20">
        <f t="shared" si="1"/>
        <v>-204</v>
      </c>
      <c r="R13" s="20">
        <f t="shared" si="2"/>
        <v>-25</v>
      </c>
      <c r="S13" s="20">
        <f t="shared" si="3"/>
        <v>0</v>
      </c>
      <c r="T13" s="20">
        <f t="shared" si="4"/>
        <v>-125</v>
      </c>
      <c r="U13" s="26">
        <f t="shared" si="5"/>
        <v>-0.8499603832024779</v>
      </c>
      <c r="V13" s="26">
        <f t="shared" si="6"/>
        <v>-0.6321856890514116</v>
      </c>
      <c r="W13" s="26">
        <f t="shared" si="7"/>
        <v>-0.3064476587398872</v>
      </c>
      <c r="X13" s="26" t="e">
        <f t="shared" si="8"/>
        <v>#DIV/0!</v>
      </c>
      <c r="Y13" s="26">
        <f t="shared" si="9"/>
        <v>-10.229132569558102</v>
      </c>
    </row>
    <row r="14" spans="1:25" ht="14.25" customHeight="1">
      <c r="A14" s="19" t="s">
        <v>68</v>
      </c>
      <c r="B14" s="20">
        <v>54827</v>
      </c>
      <c r="C14" s="20">
        <v>51310</v>
      </c>
      <c r="D14" s="20">
        <v>35342</v>
      </c>
      <c r="E14" s="20">
        <v>15968</v>
      </c>
      <c r="F14" s="20">
        <v>3487</v>
      </c>
      <c r="G14" s="20">
        <v>0</v>
      </c>
      <c r="H14" s="20">
        <v>30</v>
      </c>
      <c r="I14" s="20">
        <v>62562</v>
      </c>
      <c r="J14" s="20">
        <v>59113</v>
      </c>
      <c r="K14" s="20">
        <v>41314</v>
      </c>
      <c r="L14" s="20">
        <v>17799</v>
      </c>
      <c r="M14" s="20">
        <v>3419</v>
      </c>
      <c r="N14" s="20">
        <v>0</v>
      </c>
      <c r="O14" s="20">
        <v>30</v>
      </c>
      <c r="P14" s="20">
        <f t="shared" si="0"/>
        <v>-7735</v>
      </c>
      <c r="Q14" s="20">
        <f t="shared" si="1"/>
        <v>-7803</v>
      </c>
      <c r="R14" s="20">
        <f t="shared" si="2"/>
        <v>68</v>
      </c>
      <c r="S14" s="20">
        <f t="shared" si="3"/>
        <v>0</v>
      </c>
      <c r="T14" s="20">
        <f t="shared" si="4"/>
        <v>0</v>
      </c>
      <c r="U14" s="26">
        <f t="shared" si="5"/>
        <v>-12.363735174706692</v>
      </c>
      <c r="V14" s="26">
        <f t="shared" si="6"/>
        <v>-13.200142100722346</v>
      </c>
      <c r="W14" s="26">
        <f t="shared" si="7"/>
        <v>1.988885639075753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15906</v>
      </c>
      <c r="C15" s="20">
        <v>86</v>
      </c>
      <c r="D15" s="20">
        <v>86</v>
      </c>
      <c r="E15" s="20">
        <v>0</v>
      </c>
      <c r="F15" s="20">
        <v>14520</v>
      </c>
      <c r="G15" s="20">
        <v>132</v>
      </c>
      <c r="H15" s="20">
        <v>1168</v>
      </c>
      <c r="I15" s="20">
        <v>15947</v>
      </c>
      <c r="J15" s="20">
        <v>121</v>
      </c>
      <c r="K15" s="20">
        <v>121</v>
      </c>
      <c r="L15" s="20">
        <v>0</v>
      </c>
      <c r="M15" s="20">
        <v>14519</v>
      </c>
      <c r="N15" s="20">
        <v>147</v>
      </c>
      <c r="O15" s="20">
        <v>1160</v>
      </c>
      <c r="P15" s="20">
        <f t="shared" si="0"/>
        <v>-41</v>
      </c>
      <c r="Q15" s="20">
        <f t="shared" si="1"/>
        <v>-35</v>
      </c>
      <c r="R15" s="20">
        <f t="shared" si="2"/>
        <v>1</v>
      </c>
      <c r="S15" s="20">
        <f t="shared" si="3"/>
        <v>-15</v>
      </c>
      <c r="T15" s="20">
        <f t="shared" si="4"/>
        <v>8</v>
      </c>
      <c r="U15" s="26">
        <f t="shared" si="5"/>
        <v>-0.25710164921301815</v>
      </c>
      <c r="V15" s="26">
        <f t="shared" si="6"/>
        <v>-28.92561983471074</v>
      </c>
      <c r="W15" s="26">
        <f t="shared" si="7"/>
        <v>0.006887526689165921</v>
      </c>
      <c r="X15" s="26">
        <f t="shared" si="8"/>
        <v>-10.204081632653061</v>
      </c>
      <c r="Y15" s="26">
        <f t="shared" si="9"/>
        <v>0.6896551724137931</v>
      </c>
    </row>
    <row r="16" spans="1:25" ht="14.25" customHeight="1">
      <c r="A16" s="19" t="s">
        <v>70</v>
      </c>
      <c r="B16" s="20">
        <v>395</v>
      </c>
      <c r="C16" s="20">
        <v>0</v>
      </c>
      <c r="D16" s="20">
        <v>0</v>
      </c>
      <c r="E16" s="20">
        <v>0</v>
      </c>
      <c r="F16" s="20">
        <v>0</v>
      </c>
      <c r="G16" s="20">
        <v>63</v>
      </c>
      <c r="H16" s="20">
        <v>332</v>
      </c>
      <c r="I16" s="20">
        <v>371</v>
      </c>
      <c r="J16" s="20">
        <v>0</v>
      </c>
      <c r="K16" s="20">
        <v>0</v>
      </c>
      <c r="L16" s="20">
        <v>0</v>
      </c>
      <c r="M16" s="20">
        <v>0</v>
      </c>
      <c r="N16" s="20">
        <v>57</v>
      </c>
      <c r="O16" s="20">
        <v>314</v>
      </c>
      <c r="P16" s="20">
        <f t="shared" si="0"/>
        <v>24</v>
      </c>
      <c r="Q16" s="20">
        <f t="shared" si="1"/>
        <v>0</v>
      </c>
      <c r="R16" s="20">
        <f t="shared" si="2"/>
        <v>0</v>
      </c>
      <c r="S16" s="20">
        <f t="shared" si="3"/>
        <v>6</v>
      </c>
      <c r="T16" s="20">
        <f t="shared" si="4"/>
        <v>18</v>
      </c>
      <c r="U16" s="26">
        <f t="shared" si="5"/>
        <v>6.46900269541779</v>
      </c>
      <c r="V16" s="26" t="e">
        <f t="shared" si="6"/>
        <v>#DIV/0!</v>
      </c>
      <c r="W16" s="26" t="e">
        <f t="shared" si="7"/>
        <v>#DIV/0!</v>
      </c>
      <c r="X16" s="26">
        <f t="shared" si="8"/>
        <v>10.526315789473683</v>
      </c>
      <c r="Y16" s="26">
        <f t="shared" si="9"/>
        <v>5.7324840764331215</v>
      </c>
    </row>
    <row r="17" spans="1:25" ht="14.25" customHeight="1">
      <c r="A17" s="19" t="s">
        <v>71</v>
      </c>
      <c r="B17" s="20">
        <v>297</v>
      </c>
      <c r="C17" s="20">
        <v>0</v>
      </c>
      <c r="D17" s="20">
        <v>0</v>
      </c>
      <c r="E17" s="20">
        <v>0</v>
      </c>
      <c r="F17" s="20">
        <v>0</v>
      </c>
      <c r="G17" s="20">
        <v>34</v>
      </c>
      <c r="H17" s="20">
        <v>263</v>
      </c>
      <c r="I17" s="20">
        <v>292</v>
      </c>
      <c r="J17" s="20">
        <v>0</v>
      </c>
      <c r="K17" s="20">
        <v>0</v>
      </c>
      <c r="L17" s="20">
        <v>0</v>
      </c>
      <c r="M17" s="20">
        <v>0</v>
      </c>
      <c r="N17" s="20">
        <v>33</v>
      </c>
      <c r="O17" s="20">
        <v>259</v>
      </c>
      <c r="P17" s="20">
        <f t="shared" si="0"/>
        <v>5</v>
      </c>
      <c r="Q17" s="20">
        <f t="shared" si="1"/>
        <v>0</v>
      </c>
      <c r="R17" s="20">
        <f t="shared" si="2"/>
        <v>0</v>
      </c>
      <c r="S17" s="20">
        <f t="shared" si="3"/>
        <v>1</v>
      </c>
      <c r="T17" s="20">
        <f t="shared" si="4"/>
        <v>4</v>
      </c>
      <c r="U17" s="26">
        <f t="shared" si="5"/>
        <v>1.7123287671232876</v>
      </c>
      <c r="V17" s="26" t="e">
        <f t="shared" si="6"/>
        <v>#DIV/0!</v>
      </c>
      <c r="W17" s="26" t="e">
        <f t="shared" si="7"/>
        <v>#DIV/0!</v>
      </c>
      <c r="X17" s="26">
        <f t="shared" si="8"/>
        <v>3.0303030303030303</v>
      </c>
      <c r="Y17" s="26">
        <f t="shared" si="9"/>
        <v>1.5444015444015444</v>
      </c>
    </row>
    <row r="18" spans="1:25" ht="14.25" customHeight="1">
      <c r="A18" s="19" t="s">
        <v>72</v>
      </c>
      <c r="B18" s="20">
        <v>694</v>
      </c>
      <c r="C18" s="20">
        <v>0</v>
      </c>
      <c r="D18" s="20">
        <v>0</v>
      </c>
      <c r="E18" s="20">
        <v>0</v>
      </c>
      <c r="F18" s="20">
        <v>0</v>
      </c>
      <c r="G18" s="20">
        <v>49</v>
      </c>
      <c r="H18" s="20">
        <v>645</v>
      </c>
      <c r="I18" s="20">
        <v>673</v>
      </c>
      <c r="J18" s="20">
        <v>0</v>
      </c>
      <c r="K18" s="20">
        <v>0</v>
      </c>
      <c r="L18" s="20">
        <v>0</v>
      </c>
      <c r="M18" s="20">
        <v>0</v>
      </c>
      <c r="N18" s="20">
        <v>48</v>
      </c>
      <c r="O18" s="20">
        <v>625</v>
      </c>
      <c r="P18" s="20">
        <f t="shared" si="0"/>
        <v>21</v>
      </c>
      <c r="Q18" s="20">
        <f t="shared" si="1"/>
        <v>0</v>
      </c>
      <c r="R18" s="20">
        <f t="shared" si="2"/>
        <v>0</v>
      </c>
      <c r="S18" s="20">
        <f t="shared" si="3"/>
        <v>1</v>
      </c>
      <c r="T18" s="20">
        <f t="shared" si="4"/>
        <v>20</v>
      </c>
      <c r="U18" s="26">
        <f t="shared" si="5"/>
        <v>3.1203566121842496</v>
      </c>
      <c r="V18" s="26" t="e">
        <f t="shared" si="6"/>
        <v>#DIV/0!</v>
      </c>
      <c r="W18" s="26" t="e">
        <f t="shared" si="7"/>
        <v>#DIV/0!</v>
      </c>
      <c r="X18" s="26">
        <f t="shared" si="8"/>
        <v>2.083333333333333</v>
      </c>
      <c r="Y18" s="26">
        <f t="shared" si="9"/>
        <v>3.2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2020-04-30T03:02:07Z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