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<sst xmlns="http://schemas.openxmlformats.org/spreadsheetml/2006/main" count="154" uniqueCount="74">
  <si>
    <t>制表机关：农业部</t>
  </si>
  <si>
    <t>批准机关：国家统计局</t>
  </si>
  <si>
    <t>批准文号：国统制[2008]27号</t>
  </si>
  <si>
    <t>福建省</t>
  </si>
  <si>
    <t>2019年渔业统计月报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</si>
  <si>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</si>
  <si>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</si>
  <si>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</si>
  <si>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</si>
  <si>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</si>
  <si>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</si>
  <si>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</si>
  <si>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</si>
  <si>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</si>
  <si>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</si>
  <si>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2019年09月02日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</si>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</sst>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5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ˎ̥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0" fillId="0" borderId="0" xfId="63" applyNumberForma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3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4" fillId="0" borderId="11" xfId="63" applyFont="1" applyBorder="1">
      <alignment vertical="center"/>
      <protection/>
    </xf>
    <xf numFmtId="176" fontId="4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 wrapText="1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7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76" fontId="1" fillId="0" borderId="22" xfId="63" applyNumberFormat="1" applyFont="1" applyBorder="1" applyAlignment="1">
      <alignment horizontal="center" vertical="center" shrinkToFit="1"/>
      <protection/>
    </xf>
    <xf numFmtId="176" fontId="1" fillId="0" borderId="23" xfId="63" applyNumberFormat="1" applyFont="1" applyBorder="1" applyAlignment="1">
      <alignment horizontal="center" vertical="center" shrinkToFit="1"/>
      <protection/>
    </xf>
    <xf numFmtId="0" fontId="3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1" fillId="0" borderId="25" xfId="63" applyNumberFormat="1" applyFont="1" applyBorder="1" applyAlignment="1">
      <alignment horizontal="center" vertical="center" shrinkToFit="1"/>
      <protection/>
    </xf>
    <xf numFmtId="176" fontId="1" fillId="0" borderId="26" xfId="63" applyNumberFormat="1" applyFont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71" t="s">
        <v>0</v>
      </c>
      <c r="AR2" s="72"/>
    </row>
    <row r="3" spans="42:44" ht="20.25">
      <c r="AP3" s="71" t="s">
        <v>1</v>
      </c>
      <c r="AR3" s="72"/>
    </row>
    <row r="4" ht="14.25">
      <c r="AP4" s="71" t="s">
        <v>2</v>
      </c>
    </row>
    <row r="5" ht="46.5">
      <c r="Z5" s="69" t="s">
        <v>3</v>
      </c>
    </row>
    <row r="9" ht="46.5">
      <c r="Z9" s="69" t="s">
        <v>4</v>
      </c>
    </row>
    <row r="16" spans="17:24" ht="14.25">
      <c r="Q16" s="66"/>
      <c r="R16" s="66"/>
      <c r="S16" s="66"/>
      <c r="T16" s="66"/>
      <c r="U16" s="66"/>
      <c r="V16" s="66"/>
      <c r="W16" s="66"/>
      <c r="X16" s="66"/>
    </row>
    <row r="17" spans="3:50" ht="22.5">
      <c r="C17" s="65" t="s">
        <v>5</v>
      </c>
      <c r="L17" s="66"/>
      <c r="M17" s="66"/>
      <c r="N17" s="66"/>
      <c r="O17" s="67" t="s">
        <v>6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M17" s="70" t="s">
        <v>7</v>
      </c>
      <c r="AN17" s="67">
        <v>22281607</v>
      </c>
      <c r="AO17" s="67"/>
      <c r="AP17" s="67"/>
      <c r="AQ17" s="67"/>
      <c r="AR17" s="67"/>
      <c r="AS17" s="67"/>
      <c r="AT17" s="67"/>
      <c r="AU17" s="67"/>
      <c r="AV17" s="67"/>
      <c r="AW17" s="67"/>
      <c r="AX17" s="67"/>
    </row>
    <row r="18" spans="17:24" ht="14.25">
      <c r="Q18" s="66"/>
      <c r="R18" s="66"/>
      <c r="S18" s="66"/>
      <c r="T18" s="66"/>
      <c r="U18" s="66"/>
      <c r="V18" s="66"/>
      <c r="W18" s="66"/>
      <c r="X18" s="66"/>
    </row>
    <row r="19" spans="3:50" ht="22.5">
      <c r="C19" s="65" t="s">
        <v>8</v>
      </c>
      <c r="Q19" s="66"/>
      <c r="R19" s="66"/>
      <c r="S19" s="67" t="s">
        <v>9</v>
      </c>
      <c r="T19" s="67"/>
      <c r="U19" s="67"/>
      <c r="V19" s="67"/>
      <c r="W19" s="67"/>
      <c r="X19" s="67"/>
      <c r="Y19" s="67"/>
      <c r="Z19" s="67"/>
      <c r="AA19" s="67"/>
      <c r="AB19" s="67"/>
      <c r="AC19" s="66"/>
      <c r="AD19" s="66"/>
      <c r="AE19" s="66"/>
      <c r="AM19" s="70" t="s">
        <v>10</v>
      </c>
      <c r="AN19" s="67" t="s">
        <v>11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</row>
    <row r="20" spans="17:24" ht="14.25">
      <c r="Q20" s="66"/>
      <c r="R20" s="66"/>
      <c r="S20" s="66"/>
      <c r="T20" s="68"/>
      <c r="U20" s="66"/>
      <c r="V20" s="66"/>
      <c r="W20" s="66"/>
      <c r="X20" s="66"/>
    </row>
    <row r="21" spans="3:50" ht="22.5">
      <c r="C21" s="65" t="s">
        <v>12</v>
      </c>
      <c r="J21" s="67" t="s">
        <v>13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M21" s="70" t="s">
        <v>14</v>
      </c>
      <c r="AN21" s="67" t="s">
        <v>15</v>
      </c>
      <c r="AO21" s="67"/>
      <c r="AP21" s="73"/>
      <c r="AQ21" s="73"/>
      <c r="AR21" s="73"/>
      <c r="AS21" s="73"/>
      <c r="AT21" s="73"/>
      <c r="AU21" s="67"/>
      <c r="AV21" s="67"/>
      <c r="AW21" s="67"/>
      <c r="AX21" s="67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D8" sqref="D8:F14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27" t="s">
        <v>16</v>
      </c>
      <c r="B1" s="27"/>
      <c r="C1" s="27"/>
      <c r="D1" s="27"/>
      <c r="E1" s="27"/>
      <c r="F1" s="27"/>
      <c r="G1" s="28"/>
    </row>
    <row r="2" spans="1:7" ht="14.25">
      <c r="A2" s="29" t="s">
        <v>17</v>
      </c>
      <c r="B2" s="30"/>
      <c r="C2" s="30"/>
      <c r="D2" s="31"/>
      <c r="E2" s="32"/>
      <c r="F2" s="32" t="s">
        <v>18</v>
      </c>
      <c r="G2" s="33"/>
    </row>
    <row r="3" spans="1:7" ht="14.25">
      <c r="A3" s="30"/>
      <c r="B3" s="30"/>
      <c r="C3" s="30"/>
      <c r="D3" s="31"/>
      <c r="E3" s="34"/>
      <c r="F3" s="34" t="s">
        <v>19</v>
      </c>
      <c r="G3" s="33"/>
    </row>
    <row r="4" spans="1:7" ht="14.25">
      <c r="A4" s="30"/>
      <c r="B4" s="30"/>
      <c r="C4" s="30"/>
      <c r="D4" s="31"/>
      <c r="E4" s="32"/>
      <c r="F4" s="32" t="s">
        <v>1</v>
      </c>
      <c r="G4" s="33"/>
    </row>
    <row r="5" spans="1:7" ht="14.25">
      <c r="A5" s="30"/>
      <c r="B5" s="30"/>
      <c r="C5" s="30"/>
      <c r="D5" s="31"/>
      <c r="E5" s="32"/>
      <c r="F5" s="32" t="s">
        <v>20</v>
      </c>
      <c r="G5" s="33"/>
    </row>
    <row r="6" spans="1:7" ht="18" customHeight="1">
      <c r="A6" s="35" t="s">
        <v>21</v>
      </c>
      <c r="B6" s="36"/>
      <c r="C6" s="37" t="s">
        <v>22</v>
      </c>
      <c r="D6" s="37"/>
      <c r="E6" s="38"/>
      <c r="F6" s="38" t="s">
        <v>23</v>
      </c>
      <c r="G6" s="38"/>
    </row>
    <row r="7" spans="1:6" ht="30" customHeight="1">
      <c r="A7" s="39" t="s">
        <v>24</v>
      </c>
      <c r="B7" s="40" t="s">
        <v>25</v>
      </c>
      <c r="C7" s="41" t="s">
        <v>26</v>
      </c>
      <c r="D7" s="42" t="s">
        <v>27</v>
      </c>
      <c r="E7" s="41" t="s">
        <v>28</v>
      </c>
      <c r="F7" s="43" t="s">
        <v>29</v>
      </c>
    </row>
    <row r="8" spans="1:6" ht="30" customHeight="1">
      <c r="A8" s="44" t="s">
        <v>30</v>
      </c>
      <c r="B8" s="45" t="s">
        <v>31</v>
      </c>
      <c r="C8" s="46" t="s">
        <v>32</v>
      </c>
      <c r="D8" s="47">
        <f>_xlfn.IFERROR('当月数'!B6," ")</f>
        <v>133686</v>
      </c>
      <c r="E8" s="47">
        <f>_xlfn.IFERROR('累计数'!B6," ")</f>
        <v>515204</v>
      </c>
      <c r="F8" s="48">
        <f>_xlfn.IFERROR('累计数'!I6," ")</f>
        <v>514182</v>
      </c>
    </row>
    <row r="9" spans="1:6" ht="30" customHeight="1">
      <c r="A9" s="49" t="s">
        <v>33</v>
      </c>
      <c r="B9" s="50">
        <v>2</v>
      </c>
      <c r="C9" s="46" t="s">
        <v>32</v>
      </c>
      <c r="D9" s="47">
        <f>_xlfn.IFERROR('当月数'!F6," ")</f>
        <v>34489</v>
      </c>
      <c r="E9" s="47">
        <f>_xlfn.IFERROR('累计数'!F6," ")</f>
        <v>188500</v>
      </c>
      <c r="F9" s="48">
        <f>_xlfn.IFERROR('累计数'!M6," ")</f>
        <v>183212</v>
      </c>
    </row>
    <row r="10" spans="1:6" ht="30" customHeight="1">
      <c r="A10" s="44" t="s">
        <v>34</v>
      </c>
      <c r="B10" s="45" t="s">
        <v>35</v>
      </c>
      <c r="C10" s="46" t="s">
        <v>32</v>
      </c>
      <c r="D10" s="47">
        <f>_xlfn.IFERROR('当月数'!C6," ")</f>
        <v>98413</v>
      </c>
      <c r="E10" s="47">
        <f>_xlfn.IFERROR('累计数'!C6," ")</f>
        <v>317601</v>
      </c>
      <c r="F10" s="48">
        <f>_xlfn.IFERROR('累计数'!J6," ")</f>
        <v>321943</v>
      </c>
    </row>
    <row r="11" spans="1:6" ht="30" customHeight="1">
      <c r="A11" s="49" t="s">
        <v>36</v>
      </c>
      <c r="B11" s="50">
        <v>4</v>
      </c>
      <c r="C11" s="46" t="s">
        <v>32</v>
      </c>
      <c r="D11" s="47">
        <f>_xlfn.IFERROR('当月数'!D6," ")</f>
        <v>93931</v>
      </c>
      <c r="E11" s="47">
        <f>_xlfn.IFERROR('累计数'!D6," ")</f>
        <v>269085</v>
      </c>
      <c r="F11" s="48">
        <f>_xlfn.IFERROR('累计数'!K6," ")</f>
        <v>281514</v>
      </c>
    </row>
    <row r="12" spans="1:6" ht="30" customHeight="1">
      <c r="A12" s="44" t="s">
        <v>37</v>
      </c>
      <c r="B12" s="50">
        <v>5</v>
      </c>
      <c r="C12" s="46" t="s">
        <v>32</v>
      </c>
      <c r="D12" s="47">
        <f>_xlfn.IFERROR('当月数'!E6," ")</f>
        <v>4482</v>
      </c>
      <c r="E12" s="47">
        <f>_xlfn.IFERROR('累计数'!E6," ")</f>
        <v>48516</v>
      </c>
      <c r="F12" s="48">
        <f>_xlfn.IFERROR('累计数'!L6," ")</f>
        <v>40429</v>
      </c>
    </row>
    <row r="13" spans="1:6" ht="30" customHeight="1">
      <c r="A13" s="49" t="s">
        <v>38</v>
      </c>
      <c r="B13" s="50">
        <v>6</v>
      </c>
      <c r="C13" s="46" t="s">
        <v>32</v>
      </c>
      <c r="D13" s="47">
        <f>_xlfn.IFERROR('当月数'!H6," ")</f>
        <v>674</v>
      </c>
      <c r="E13" s="47">
        <f>_xlfn.IFERROR('累计数'!H6," ")</f>
        <v>7995</v>
      </c>
      <c r="F13" s="48">
        <f>_xlfn.IFERROR('累计数'!O6," ")</f>
        <v>7928</v>
      </c>
    </row>
    <row r="14" spans="1:6" ht="30" customHeight="1">
      <c r="A14" s="51" t="s">
        <v>39</v>
      </c>
      <c r="B14" s="52">
        <v>7</v>
      </c>
      <c r="C14" s="53" t="s">
        <v>32</v>
      </c>
      <c r="D14" s="54">
        <f>_xlfn.IFERROR('当月数'!G6," ")</f>
        <v>110</v>
      </c>
      <c r="E14" s="54">
        <f>_xlfn.IFERROR('累计数'!G6," ")</f>
        <v>1108</v>
      </c>
      <c r="F14" s="55">
        <f>_xlfn.IFERROR('累计数'!N6," ")</f>
        <v>1099</v>
      </c>
    </row>
    <row r="15" spans="1:7" ht="19.5" customHeight="1">
      <c r="A15" s="56" t="s">
        <v>40</v>
      </c>
      <c r="B15" s="57"/>
      <c r="C15" s="57"/>
      <c r="D15" s="57"/>
      <c r="E15" s="57"/>
      <c r="F15" s="57"/>
      <c r="G15" s="57"/>
    </row>
    <row r="16" spans="1:2" ht="16.5" customHeight="1">
      <c r="A16" s="58" t="s">
        <v>41</v>
      </c>
      <c r="B16" s="59"/>
    </row>
    <row r="17" spans="1:7" ht="16.5" customHeight="1">
      <c r="A17" s="60" t="s">
        <v>42</v>
      </c>
      <c r="B17" s="61"/>
      <c r="C17" s="62"/>
      <c r="D17" s="62"/>
      <c r="E17" s="63"/>
      <c r="F17" s="63"/>
      <c r="G17" s="63"/>
    </row>
    <row r="18" spans="1:7" ht="16.5" customHeight="1">
      <c r="A18" s="64" t="s">
        <v>43</v>
      </c>
      <c r="B18" s="64"/>
      <c r="C18" s="64"/>
      <c r="D18" s="64"/>
      <c r="E18" s="64"/>
      <c r="F18" s="64"/>
      <c r="G18" s="64"/>
    </row>
    <row r="19" spans="1:7" ht="16.5" customHeight="1">
      <c r="A19" s="64" t="s">
        <v>44</v>
      </c>
      <c r="B19" s="64"/>
      <c r="C19" s="64"/>
      <c r="D19" s="64"/>
      <c r="E19" s="64"/>
      <c r="F19" s="64"/>
      <c r="G19" s="64"/>
    </row>
  </sheetData>
  <sheetProtection/>
  <mergeCells count="6">
    <mergeCell ref="A1:F1"/>
    <mergeCell ref="C6:D6"/>
    <mergeCell ref="A15:G15"/>
    <mergeCell ref="A16:B16"/>
    <mergeCell ref="A18:G18"/>
    <mergeCell ref="A19:G1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B6" sqref="B6:O18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43678</v>
      </c>
    </row>
    <row r="3" spans="1:25" s="1" customFormat="1" ht="14.25" customHeight="1">
      <c r="A3" s="5" t="s">
        <v>26</v>
      </c>
      <c r="B3" s="6" t="s">
        <v>46</v>
      </c>
      <c r="C3" s="7"/>
      <c r="D3" s="7"/>
      <c r="E3" s="7"/>
      <c r="F3" s="7"/>
      <c r="G3" s="7"/>
      <c r="H3" s="7"/>
      <c r="I3" s="21" t="s">
        <v>47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133686</v>
      </c>
      <c r="C6" s="18">
        <v>98413</v>
      </c>
      <c r="D6" s="18">
        <v>93931</v>
      </c>
      <c r="E6" s="18">
        <v>4482</v>
      </c>
      <c r="F6" s="18">
        <v>34489</v>
      </c>
      <c r="G6" s="18">
        <v>110</v>
      </c>
      <c r="H6" s="18">
        <v>674</v>
      </c>
      <c r="I6" s="18">
        <v>134271</v>
      </c>
      <c r="J6" s="18">
        <v>99889</v>
      </c>
      <c r="K6" s="18">
        <v>95225</v>
      </c>
      <c r="L6" s="18">
        <v>4664</v>
      </c>
      <c r="M6" s="18">
        <v>33601</v>
      </c>
      <c r="N6" s="18">
        <v>123</v>
      </c>
      <c r="O6" s="18">
        <v>658</v>
      </c>
      <c r="P6" s="20">
        <f aca="true" t="shared" si="0" ref="P6:P19">B6-I6</f>
        <v>-585</v>
      </c>
      <c r="Q6" s="20">
        <f aca="true" t="shared" si="1" ref="Q6:Q19">C6-J6</f>
        <v>-1476</v>
      </c>
      <c r="R6" s="20">
        <f aca="true" t="shared" si="2" ref="R6:R19">F6-M6</f>
        <v>888</v>
      </c>
      <c r="S6" s="20">
        <f aca="true" t="shared" si="3" ref="S6:S19">G6-N6</f>
        <v>-13</v>
      </c>
      <c r="T6" s="20">
        <f aca="true" t="shared" si="4" ref="T6:T19">H6-O6</f>
        <v>16</v>
      </c>
      <c r="U6" s="26">
        <f aca="true" t="shared" si="5" ref="U6:U19">P6/I6*100</f>
        <v>-0.4356860379381996</v>
      </c>
      <c r="V6" s="26">
        <f aca="true" t="shared" si="6" ref="V6:V19">Q6/J6*100</f>
        <v>-1.4776401806004666</v>
      </c>
      <c r="W6" s="26">
        <f aca="true" t="shared" si="7" ref="W6:W19">R6/M6*100</f>
        <v>2.642778488735454</v>
      </c>
      <c r="X6" s="26">
        <f aca="true" t="shared" si="8" ref="X6:X19">S6/N6*100</f>
        <v>-10.569105691056912</v>
      </c>
      <c r="Y6" s="26">
        <f aca="true" t="shared" si="9" ref="Y6:Y19">T6/O6*100</f>
        <v>2.43161094224924</v>
      </c>
    </row>
    <row r="7" spans="1:25" ht="14.25" customHeight="1">
      <c r="A7" s="19" t="s">
        <v>61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 t="e">
        <f t="shared" si="5"/>
        <v>#DIV/0!</v>
      </c>
      <c r="V7" s="26" t="e">
        <f t="shared" si="6"/>
        <v>#DIV/0!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30</v>
      </c>
      <c r="C8" s="20">
        <v>10</v>
      </c>
      <c r="D8" s="20">
        <v>10</v>
      </c>
      <c r="E8" s="20">
        <v>0</v>
      </c>
      <c r="F8" s="20">
        <v>20</v>
      </c>
      <c r="G8" s="20">
        <v>0</v>
      </c>
      <c r="H8" s="20">
        <v>0</v>
      </c>
      <c r="I8" s="20">
        <v>4138</v>
      </c>
      <c r="J8" s="20">
        <v>4090</v>
      </c>
      <c r="K8" s="20">
        <v>4090</v>
      </c>
      <c r="L8" s="20">
        <v>0</v>
      </c>
      <c r="M8" s="20">
        <v>45</v>
      </c>
      <c r="N8" s="20">
        <v>0</v>
      </c>
      <c r="O8" s="20">
        <v>3</v>
      </c>
      <c r="P8" s="20">
        <f t="shared" si="0"/>
        <v>-4108</v>
      </c>
      <c r="Q8" s="20">
        <f t="shared" si="1"/>
        <v>-4080</v>
      </c>
      <c r="R8" s="20">
        <f t="shared" si="2"/>
        <v>-25</v>
      </c>
      <c r="S8" s="20">
        <f t="shared" si="3"/>
        <v>0</v>
      </c>
      <c r="T8" s="20">
        <f t="shared" si="4"/>
        <v>-3</v>
      </c>
      <c r="U8" s="26">
        <f t="shared" si="5"/>
        <v>-99.27501208313195</v>
      </c>
      <c r="V8" s="26">
        <f t="shared" si="6"/>
        <v>-99.75550122249389</v>
      </c>
      <c r="W8" s="26">
        <f t="shared" si="7"/>
        <v>-55.55555555555556</v>
      </c>
      <c r="X8" s="26" t="e">
        <f t="shared" si="8"/>
        <v>#DIV/0!</v>
      </c>
      <c r="Y8" s="26">
        <f t="shared" si="9"/>
        <v>-100</v>
      </c>
    </row>
    <row r="9" spans="1:25" ht="14.25" customHeight="1">
      <c r="A9" s="19" t="s">
        <v>63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f t="shared" si="0"/>
        <v>0</v>
      </c>
      <c r="Q9" s="20">
        <f t="shared" si="1"/>
        <v>0</v>
      </c>
      <c r="R9" s="20">
        <f t="shared" si="2"/>
        <v>0</v>
      </c>
      <c r="S9" s="20">
        <f t="shared" si="3"/>
        <v>0</v>
      </c>
      <c r="T9" s="20">
        <f t="shared" si="4"/>
        <v>0</v>
      </c>
      <c r="U9" s="26" t="e">
        <f t="shared" si="5"/>
        <v>#DIV/0!</v>
      </c>
      <c r="V9" s="26" t="e">
        <f t="shared" si="6"/>
        <v>#DIV/0!</v>
      </c>
      <c r="W9" s="26" t="e">
        <f t="shared" si="7"/>
        <v>#DIV/0!</v>
      </c>
      <c r="X9" s="26" t="e">
        <f t="shared" si="8"/>
        <v>#DIV/0!</v>
      </c>
      <c r="Y9" s="26" t="e">
        <f t="shared" si="9"/>
        <v>#DIV/0!</v>
      </c>
    </row>
    <row r="10" spans="1:25" ht="14.25" customHeight="1">
      <c r="A10" s="19" t="s">
        <v>64</v>
      </c>
      <c r="B10" s="20">
        <v>19572</v>
      </c>
      <c r="C10" s="20">
        <v>11678</v>
      </c>
      <c r="D10" s="20">
        <v>9944</v>
      </c>
      <c r="E10" s="20">
        <v>1734</v>
      </c>
      <c r="F10" s="20">
        <v>7812</v>
      </c>
      <c r="G10" s="20">
        <v>30</v>
      </c>
      <c r="H10" s="20">
        <v>52</v>
      </c>
      <c r="I10" s="20">
        <v>18841</v>
      </c>
      <c r="J10" s="20">
        <v>11446</v>
      </c>
      <c r="K10" s="20">
        <v>9782</v>
      </c>
      <c r="L10" s="20">
        <v>1664</v>
      </c>
      <c r="M10" s="20">
        <v>7313</v>
      </c>
      <c r="N10" s="20">
        <v>42</v>
      </c>
      <c r="O10" s="20">
        <v>40</v>
      </c>
      <c r="P10" s="20">
        <f t="shared" si="0"/>
        <v>731</v>
      </c>
      <c r="Q10" s="20">
        <f t="shared" si="1"/>
        <v>232</v>
      </c>
      <c r="R10" s="20">
        <f t="shared" si="2"/>
        <v>499</v>
      </c>
      <c r="S10" s="20">
        <f t="shared" si="3"/>
        <v>-12</v>
      </c>
      <c r="T10" s="20">
        <f t="shared" si="4"/>
        <v>12</v>
      </c>
      <c r="U10" s="26">
        <f t="shared" si="5"/>
        <v>3.8798365267236345</v>
      </c>
      <c r="V10" s="26">
        <f t="shared" si="6"/>
        <v>2.026908963830159</v>
      </c>
      <c r="W10" s="26">
        <f t="shared" si="7"/>
        <v>6.823465062217967</v>
      </c>
      <c r="X10" s="26">
        <f t="shared" si="8"/>
        <v>-28.57142857142857</v>
      </c>
      <c r="Y10" s="26">
        <f t="shared" si="9"/>
        <v>30</v>
      </c>
    </row>
    <row r="11" spans="1:25" ht="14.25" customHeight="1">
      <c r="A11" s="19" t="s">
        <v>65</v>
      </c>
      <c r="B11" s="20">
        <v>1726</v>
      </c>
      <c r="C11" s="20">
        <v>817</v>
      </c>
      <c r="D11" s="20">
        <v>817</v>
      </c>
      <c r="E11" s="20">
        <v>0</v>
      </c>
      <c r="F11" s="20">
        <v>763</v>
      </c>
      <c r="G11" s="20">
        <v>48</v>
      </c>
      <c r="H11" s="20">
        <v>98</v>
      </c>
      <c r="I11" s="20">
        <v>1736</v>
      </c>
      <c r="J11" s="20">
        <v>823</v>
      </c>
      <c r="K11" s="20">
        <v>823</v>
      </c>
      <c r="L11" s="20">
        <v>0</v>
      </c>
      <c r="M11" s="20">
        <v>761</v>
      </c>
      <c r="N11" s="20">
        <v>49</v>
      </c>
      <c r="O11" s="20">
        <v>103</v>
      </c>
      <c r="P11" s="20">
        <f t="shared" si="0"/>
        <v>-10</v>
      </c>
      <c r="Q11" s="20">
        <f t="shared" si="1"/>
        <v>-6</v>
      </c>
      <c r="R11" s="20">
        <f t="shared" si="2"/>
        <v>2</v>
      </c>
      <c r="S11" s="20">
        <f t="shared" si="3"/>
        <v>-1</v>
      </c>
      <c r="T11" s="20">
        <f t="shared" si="4"/>
        <v>-5</v>
      </c>
      <c r="U11" s="26">
        <f t="shared" si="5"/>
        <v>-0.5760368663594471</v>
      </c>
      <c r="V11" s="26">
        <f t="shared" si="6"/>
        <v>-0.7290400972053462</v>
      </c>
      <c r="W11" s="26">
        <f t="shared" si="7"/>
        <v>0.2628120893561104</v>
      </c>
      <c r="X11" s="26">
        <f t="shared" si="8"/>
        <v>-2.0408163265306123</v>
      </c>
      <c r="Y11" s="26">
        <f t="shared" si="9"/>
        <v>-4.854368932038835</v>
      </c>
    </row>
    <row r="12" spans="1:25" ht="14.25" customHeight="1">
      <c r="A12" s="19" t="s">
        <v>66</v>
      </c>
      <c r="B12" s="20">
        <v>5340</v>
      </c>
      <c r="C12" s="20">
        <v>1883</v>
      </c>
      <c r="D12" s="20">
        <v>1883</v>
      </c>
      <c r="E12" s="20">
        <v>0</v>
      </c>
      <c r="F12" s="20">
        <v>3325</v>
      </c>
      <c r="G12" s="20">
        <v>9</v>
      </c>
      <c r="H12" s="20">
        <v>123</v>
      </c>
      <c r="I12" s="20">
        <v>5340</v>
      </c>
      <c r="J12" s="20">
        <v>1883</v>
      </c>
      <c r="K12" s="20">
        <v>1883</v>
      </c>
      <c r="L12" s="20">
        <v>0</v>
      </c>
      <c r="M12" s="20">
        <v>3325</v>
      </c>
      <c r="N12" s="20">
        <v>9</v>
      </c>
      <c r="O12" s="20">
        <v>123</v>
      </c>
      <c r="P12" s="20">
        <f t="shared" si="0"/>
        <v>0</v>
      </c>
      <c r="Q12" s="20">
        <f t="shared" si="1"/>
        <v>0</v>
      </c>
      <c r="R12" s="20">
        <f t="shared" si="2"/>
        <v>0</v>
      </c>
      <c r="S12" s="20">
        <f t="shared" si="3"/>
        <v>0</v>
      </c>
      <c r="T12" s="20">
        <f t="shared" si="4"/>
        <v>0</v>
      </c>
      <c r="U12" s="26">
        <f t="shared" si="5"/>
        <v>0</v>
      </c>
      <c r="V12" s="26">
        <f t="shared" si="6"/>
        <v>0</v>
      </c>
      <c r="W12" s="26">
        <f t="shared" si="7"/>
        <v>0</v>
      </c>
      <c r="X12" s="26">
        <f t="shared" si="8"/>
        <v>0</v>
      </c>
      <c r="Y12" s="26">
        <f t="shared" si="9"/>
        <v>0</v>
      </c>
    </row>
    <row r="13" spans="1:25" ht="14.25" customHeight="1">
      <c r="A13" s="19" t="s">
        <v>67</v>
      </c>
      <c r="B13" s="20">
        <v>60667</v>
      </c>
      <c r="C13" s="20">
        <v>43104</v>
      </c>
      <c r="D13" s="20">
        <v>40356</v>
      </c>
      <c r="E13" s="20">
        <v>2748</v>
      </c>
      <c r="F13" s="20">
        <v>17333</v>
      </c>
      <c r="G13" s="20">
        <v>0</v>
      </c>
      <c r="H13" s="20">
        <v>230</v>
      </c>
      <c r="I13" s="20">
        <v>58834</v>
      </c>
      <c r="J13" s="20">
        <v>41637</v>
      </c>
      <c r="K13" s="20">
        <v>38637</v>
      </c>
      <c r="L13" s="20">
        <v>3000</v>
      </c>
      <c r="M13" s="20">
        <v>16977</v>
      </c>
      <c r="N13" s="20">
        <v>0</v>
      </c>
      <c r="O13" s="20">
        <v>220</v>
      </c>
      <c r="P13" s="20">
        <f t="shared" si="0"/>
        <v>1833</v>
      </c>
      <c r="Q13" s="20">
        <f t="shared" si="1"/>
        <v>1467</v>
      </c>
      <c r="R13" s="20">
        <f t="shared" si="2"/>
        <v>356</v>
      </c>
      <c r="S13" s="20">
        <f t="shared" si="3"/>
        <v>0</v>
      </c>
      <c r="T13" s="20">
        <f t="shared" si="4"/>
        <v>10</v>
      </c>
      <c r="U13" s="26">
        <f t="shared" si="5"/>
        <v>3.1155454329129415</v>
      </c>
      <c r="V13" s="26">
        <f t="shared" si="6"/>
        <v>3.523308595720153</v>
      </c>
      <c r="W13" s="26">
        <f t="shared" si="7"/>
        <v>2.096954703422277</v>
      </c>
      <c r="X13" s="26" t="e">
        <f t="shared" si="8"/>
        <v>#DIV/0!</v>
      </c>
      <c r="Y13" s="26">
        <f t="shared" si="9"/>
        <v>4.545454545454546</v>
      </c>
    </row>
    <row r="14" spans="1:25" ht="14.25" customHeight="1">
      <c r="A14" s="19" t="s">
        <v>68</v>
      </c>
      <c r="B14" s="20">
        <v>43657</v>
      </c>
      <c r="C14" s="20">
        <v>40844</v>
      </c>
      <c r="D14" s="20">
        <v>40844</v>
      </c>
      <c r="E14" s="20">
        <v>0</v>
      </c>
      <c r="F14" s="20">
        <v>2800</v>
      </c>
      <c r="G14" s="20">
        <v>0</v>
      </c>
      <c r="H14" s="20">
        <v>13</v>
      </c>
      <c r="I14" s="20">
        <v>42690</v>
      </c>
      <c r="J14" s="20">
        <v>39932</v>
      </c>
      <c r="K14" s="20">
        <v>39932</v>
      </c>
      <c r="L14" s="20">
        <v>0</v>
      </c>
      <c r="M14" s="20">
        <v>2745</v>
      </c>
      <c r="N14" s="20">
        <v>0</v>
      </c>
      <c r="O14" s="20">
        <v>13</v>
      </c>
      <c r="P14" s="20">
        <f t="shared" si="0"/>
        <v>967</v>
      </c>
      <c r="Q14" s="20">
        <f t="shared" si="1"/>
        <v>912</v>
      </c>
      <c r="R14" s="20">
        <f t="shared" si="2"/>
        <v>55</v>
      </c>
      <c r="S14" s="20">
        <f t="shared" si="3"/>
        <v>0</v>
      </c>
      <c r="T14" s="20">
        <f t="shared" si="4"/>
        <v>0</v>
      </c>
      <c r="U14" s="26">
        <f t="shared" si="5"/>
        <v>2.2651674865308036</v>
      </c>
      <c r="V14" s="26">
        <f t="shared" si="6"/>
        <v>2.283882600420715</v>
      </c>
      <c r="W14" s="26">
        <f t="shared" si="7"/>
        <v>2.0036429872495445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2694</v>
      </c>
      <c r="C15" s="20">
        <v>77</v>
      </c>
      <c r="D15" s="20">
        <v>77</v>
      </c>
      <c r="E15" s="20">
        <v>0</v>
      </c>
      <c r="F15" s="20">
        <v>2436</v>
      </c>
      <c r="G15" s="20">
        <v>23</v>
      </c>
      <c r="H15" s="20">
        <v>158</v>
      </c>
      <c r="I15" s="20">
        <v>2692</v>
      </c>
      <c r="J15" s="20">
        <v>78</v>
      </c>
      <c r="K15" s="20">
        <v>78</v>
      </c>
      <c r="L15" s="20">
        <v>0</v>
      </c>
      <c r="M15" s="20">
        <v>2435</v>
      </c>
      <c r="N15" s="20">
        <v>23</v>
      </c>
      <c r="O15" s="20">
        <v>156</v>
      </c>
      <c r="P15" s="20">
        <f t="shared" si="0"/>
        <v>2</v>
      </c>
      <c r="Q15" s="20">
        <f t="shared" si="1"/>
        <v>-1</v>
      </c>
      <c r="R15" s="20">
        <f t="shared" si="2"/>
        <v>1</v>
      </c>
      <c r="S15" s="20">
        <f t="shared" si="3"/>
        <v>0</v>
      </c>
      <c r="T15" s="20">
        <f t="shared" si="4"/>
        <v>2</v>
      </c>
      <c r="U15" s="26">
        <f t="shared" si="5"/>
        <v>0.07429420505200594</v>
      </c>
      <c r="V15" s="26">
        <f t="shared" si="6"/>
        <v>-1.282051282051282</v>
      </c>
      <c r="W15" s="26">
        <f t="shared" si="7"/>
        <v>0.04106776180698152</v>
      </c>
      <c r="X15" s="26">
        <f t="shared" si="8"/>
        <v>0</v>
      </c>
      <c r="Y15" s="26">
        <f t="shared" si="9"/>
        <v>1.282051282051282</v>
      </c>
    </row>
    <row r="16" spans="1:25" ht="14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f t="shared" si="0"/>
        <v>0</v>
      </c>
      <c r="Q16" s="20">
        <f t="shared" si="1"/>
        <v>0</v>
      </c>
      <c r="R16" s="20">
        <f t="shared" si="2"/>
        <v>0</v>
      </c>
      <c r="S16" s="20">
        <f t="shared" si="3"/>
        <v>0</v>
      </c>
      <c r="T16" s="20">
        <f t="shared" si="4"/>
        <v>0</v>
      </c>
      <c r="U16" s="26" t="e">
        <f t="shared" si="5"/>
        <v>#DIV/0!</v>
      </c>
      <c r="V16" s="26" t="e">
        <f t="shared" si="6"/>
        <v>#DIV/0!</v>
      </c>
      <c r="W16" s="26" t="e">
        <f t="shared" si="7"/>
        <v>#DIV/0!</v>
      </c>
      <c r="X16" s="26" t="e">
        <f t="shared" si="8"/>
        <v>#DIV/0!</v>
      </c>
      <c r="Y16" s="26" t="e">
        <f t="shared" si="9"/>
        <v>#DIV/0!</v>
      </c>
    </row>
    <row r="17" spans="1:25" ht="14.25" customHeight="1">
      <c r="A17" s="19" t="s">
        <v>71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20">
        <f t="shared" si="3"/>
        <v>0</v>
      </c>
      <c r="T17" s="20">
        <f t="shared" si="4"/>
        <v>0</v>
      </c>
      <c r="U17" s="26" t="e">
        <f t="shared" si="5"/>
        <v>#DIV/0!</v>
      </c>
      <c r="V17" s="26" t="e">
        <f t="shared" si="6"/>
        <v>#DIV/0!</v>
      </c>
      <c r="W17" s="26" t="e">
        <f t="shared" si="7"/>
        <v>#DIV/0!</v>
      </c>
      <c r="X17" s="26" t="e">
        <f t="shared" si="8"/>
        <v>#DIV/0!</v>
      </c>
      <c r="Y17" s="26" t="e">
        <f t="shared" si="9"/>
        <v>#DIV/0!</v>
      </c>
    </row>
    <row r="18" spans="1:25" ht="14.25" customHeight="1">
      <c r="A18" s="19" t="s">
        <v>72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0</v>
      </c>
      <c r="U18" s="26" t="e">
        <f t="shared" si="5"/>
        <v>#DIV/0!</v>
      </c>
      <c r="V18" s="26" t="e">
        <f t="shared" si="6"/>
        <v>#DIV/0!</v>
      </c>
      <c r="W18" s="26" t="e">
        <f t="shared" si="7"/>
        <v>#DIV/0!</v>
      </c>
      <c r="X18" s="26" t="e">
        <f t="shared" si="8"/>
        <v>#DIV/0!</v>
      </c>
      <c r="Y18" s="26" t="e">
        <f t="shared" si="9"/>
        <v>#DIV/0!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B6" sqref="B6:O18"/>
    </sheetView>
  </sheetViews>
  <sheetFormatPr defaultColWidth="9.00390625" defaultRowHeight="14.25"/>
  <cols>
    <col min="1" max="1" width="9.0039062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43678</v>
      </c>
    </row>
    <row r="3" spans="1:25" s="1" customFormat="1" ht="14.25" customHeight="1">
      <c r="A3" s="5" t="s">
        <v>26</v>
      </c>
      <c r="B3" s="6" t="s">
        <v>28</v>
      </c>
      <c r="C3" s="7"/>
      <c r="D3" s="7"/>
      <c r="E3" s="7"/>
      <c r="F3" s="7"/>
      <c r="G3" s="7"/>
      <c r="H3" s="7"/>
      <c r="I3" s="21" t="s">
        <v>29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14.2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515204</v>
      </c>
      <c r="C6" s="18">
        <v>317601</v>
      </c>
      <c r="D6" s="18">
        <v>269085</v>
      </c>
      <c r="E6" s="18">
        <v>48516</v>
      </c>
      <c r="F6" s="18">
        <v>188500</v>
      </c>
      <c r="G6" s="18">
        <v>1108</v>
      </c>
      <c r="H6" s="18">
        <v>7995</v>
      </c>
      <c r="I6" s="18">
        <v>514182</v>
      </c>
      <c r="J6" s="18">
        <v>321943</v>
      </c>
      <c r="K6" s="18">
        <v>281514</v>
      </c>
      <c r="L6" s="18">
        <v>40429</v>
      </c>
      <c r="M6" s="18">
        <v>183212</v>
      </c>
      <c r="N6" s="18">
        <v>1099</v>
      </c>
      <c r="O6" s="18">
        <v>7928</v>
      </c>
      <c r="P6" s="20">
        <f aca="true" t="shared" si="0" ref="P6:P19">B6-I6</f>
        <v>1022</v>
      </c>
      <c r="Q6" s="20">
        <f aca="true" t="shared" si="1" ref="Q6:Q19">C6-J6</f>
        <v>-4342</v>
      </c>
      <c r="R6" s="20">
        <f aca="true" t="shared" si="2" ref="R6:R19">F6-M6</f>
        <v>5288</v>
      </c>
      <c r="S6" s="20">
        <f aca="true" t="shared" si="3" ref="S6:S19">G6-N6</f>
        <v>9</v>
      </c>
      <c r="T6" s="20">
        <f aca="true" t="shared" si="4" ref="T6:T19">H6-O6</f>
        <v>67</v>
      </c>
      <c r="U6" s="26">
        <f aca="true" t="shared" si="5" ref="U6:U19">P6/I6*100</f>
        <v>0.19876230595392294</v>
      </c>
      <c r="V6" s="26">
        <f aca="true" t="shared" si="6" ref="V6:V19">Q6/J6*100</f>
        <v>-1.3486859475124477</v>
      </c>
      <c r="W6" s="26">
        <f aca="true" t="shared" si="7" ref="W6:W19">R6/M6*100</f>
        <v>2.886273824858634</v>
      </c>
      <c r="X6" s="26">
        <f aca="true" t="shared" si="8" ref="X6:X19">S6/N6*100</f>
        <v>0.8189262966333031</v>
      </c>
      <c r="Y6" s="26">
        <f aca="true" t="shared" si="9" ref="Y6:Y19">T6/O6*100</f>
        <v>0.8451059535822403</v>
      </c>
    </row>
    <row r="7" spans="1:25" ht="14.25" customHeight="1">
      <c r="A7" s="19" t="s">
        <v>61</v>
      </c>
      <c r="B7" s="20">
        <v>41</v>
      </c>
      <c r="C7" s="20">
        <v>41</v>
      </c>
      <c r="D7" s="20">
        <v>41</v>
      </c>
      <c r="E7" s="20">
        <v>0</v>
      </c>
      <c r="F7" s="20">
        <v>0</v>
      </c>
      <c r="G7" s="20">
        <v>0</v>
      </c>
      <c r="H7" s="20">
        <v>0</v>
      </c>
      <c r="I7" s="20">
        <v>42</v>
      </c>
      <c r="J7" s="20">
        <v>42</v>
      </c>
      <c r="K7" s="20">
        <v>42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-1</v>
      </c>
      <c r="Q7" s="20">
        <f t="shared" si="1"/>
        <v>-1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-2.380952380952381</v>
      </c>
      <c r="V7" s="26">
        <f t="shared" si="6"/>
        <v>-2.380952380952381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4311</v>
      </c>
      <c r="C8" s="20">
        <v>3368</v>
      </c>
      <c r="D8" s="20">
        <v>3368</v>
      </c>
      <c r="E8" s="20">
        <v>0</v>
      </c>
      <c r="F8" s="20">
        <v>943</v>
      </c>
      <c r="G8" s="20">
        <v>0</v>
      </c>
      <c r="H8" s="20">
        <v>0</v>
      </c>
      <c r="I8" s="20">
        <v>8528</v>
      </c>
      <c r="J8" s="20">
        <v>7440</v>
      </c>
      <c r="K8" s="20">
        <v>7440</v>
      </c>
      <c r="L8" s="20">
        <v>0</v>
      </c>
      <c r="M8" s="20">
        <v>1081</v>
      </c>
      <c r="N8" s="20">
        <v>0</v>
      </c>
      <c r="O8" s="20">
        <v>7</v>
      </c>
      <c r="P8" s="20">
        <f t="shared" si="0"/>
        <v>-4217</v>
      </c>
      <c r="Q8" s="20">
        <f t="shared" si="1"/>
        <v>-4072</v>
      </c>
      <c r="R8" s="20">
        <f t="shared" si="2"/>
        <v>-138</v>
      </c>
      <c r="S8" s="20">
        <f t="shared" si="3"/>
        <v>0</v>
      </c>
      <c r="T8" s="20">
        <f t="shared" si="4"/>
        <v>-7</v>
      </c>
      <c r="U8" s="26">
        <f t="shared" si="5"/>
        <v>-49.44887429643528</v>
      </c>
      <c r="V8" s="26">
        <f t="shared" si="6"/>
        <v>-54.73118279569893</v>
      </c>
      <c r="W8" s="26">
        <f t="shared" si="7"/>
        <v>-12.76595744680851</v>
      </c>
      <c r="X8" s="26" t="e">
        <f t="shared" si="8"/>
        <v>#DIV/0!</v>
      </c>
      <c r="Y8" s="26">
        <f t="shared" si="9"/>
        <v>-100</v>
      </c>
    </row>
    <row r="9" spans="1:25" ht="14.25" customHeight="1">
      <c r="A9" s="19" t="s">
        <v>63</v>
      </c>
      <c r="B9" s="20">
        <v>611</v>
      </c>
      <c r="C9" s="20">
        <v>44</v>
      </c>
      <c r="D9" s="20">
        <v>44</v>
      </c>
      <c r="E9" s="20">
        <v>0</v>
      </c>
      <c r="F9" s="20">
        <v>301</v>
      </c>
      <c r="G9" s="20">
        <v>0</v>
      </c>
      <c r="H9" s="20">
        <v>266</v>
      </c>
      <c r="I9" s="20">
        <v>608</v>
      </c>
      <c r="J9" s="20">
        <v>47</v>
      </c>
      <c r="K9" s="20">
        <v>47</v>
      </c>
      <c r="L9" s="20">
        <v>0</v>
      </c>
      <c r="M9" s="20">
        <v>318</v>
      </c>
      <c r="N9" s="20">
        <v>0</v>
      </c>
      <c r="O9" s="20">
        <v>243</v>
      </c>
      <c r="P9" s="20">
        <f t="shared" si="0"/>
        <v>3</v>
      </c>
      <c r="Q9" s="20">
        <f t="shared" si="1"/>
        <v>-3</v>
      </c>
      <c r="R9" s="20">
        <f t="shared" si="2"/>
        <v>-17</v>
      </c>
      <c r="S9" s="20">
        <f t="shared" si="3"/>
        <v>0</v>
      </c>
      <c r="T9" s="20">
        <f t="shared" si="4"/>
        <v>23</v>
      </c>
      <c r="U9" s="26">
        <f t="shared" si="5"/>
        <v>0.4934210526315789</v>
      </c>
      <c r="V9" s="26">
        <f t="shared" si="6"/>
        <v>-6.382978723404255</v>
      </c>
      <c r="W9" s="26">
        <f t="shared" si="7"/>
        <v>-5.345911949685535</v>
      </c>
      <c r="X9" s="26" t="e">
        <f t="shared" si="8"/>
        <v>#DIV/0!</v>
      </c>
      <c r="Y9" s="26">
        <f t="shared" si="9"/>
        <v>9.465020576131687</v>
      </c>
    </row>
    <row r="10" spans="1:25" ht="14.25" customHeight="1">
      <c r="A10" s="19" t="s">
        <v>64</v>
      </c>
      <c r="B10" s="20">
        <v>132072</v>
      </c>
      <c r="C10" s="20">
        <v>67669</v>
      </c>
      <c r="D10" s="20">
        <v>57676</v>
      </c>
      <c r="E10" s="20">
        <v>9993</v>
      </c>
      <c r="F10" s="20">
        <v>63946</v>
      </c>
      <c r="G10" s="20">
        <v>189</v>
      </c>
      <c r="H10" s="20">
        <v>268</v>
      </c>
      <c r="I10" s="20">
        <v>127792</v>
      </c>
      <c r="J10" s="20">
        <v>66765</v>
      </c>
      <c r="K10" s="20">
        <v>59050</v>
      </c>
      <c r="L10" s="20">
        <v>7715</v>
      </c>
      <c r="M10" s="20">
        <v>60563</v>
      </c>
      <c r="N10" s="20">
        <v>244</v>
      </c>
      <c r="O10" s="20">
        <v>220</v>
      </c>
      <c r="P10" s="20">
        <f t="shared" si="0"/>
        <v>4280</v>
      </c>
      <c r="Q10" s="20">
        <f t="shared" si="1"/>
        <v>904</v>
      </c>
      <c r="R10" s="20">
        <f t="shared" si="2"/>
        <v>3383</v>
      </c>
      <c r="S10" s="20">
        <f t="shared" si="3"/>
        <v>-55</v>
      </c>
      <c r="T10" s="20">
        <f t="shared" si="4"/>
        <v>48</v>
      </c>
      <c r="U10" s="26">
        <f t="shared" si="5"/>
        <v>3.3491924377112805</v>
      </c>
      <c r="V10" s="26">
        <f t="shared" si="6"/>
        <v>1.3540028458024413</v>
      </c>
      <c r="W10" s="26">
        <f t="shared" si="7"/>
        <v>5.585918795304064</v>
      </c>
      <c r="X10" s="26">
        <f t="shared" si="8"/>
        <v>-22.540983606557376</v>
      </c>
      <c r="Y10" s="26">
        <f t="shared" si="9"/>
        <v>21.818181818181817</v>
      </c>
    </row>
    <row r="11" spans="1:25" ht="14.25" customHeight="1">
      <c r="A11" s="19" t="s">
        <v>65</v>
      </c>
      <c r="B11" s="20">
        <v>16109</v>
      </c>
      <c r="C11" s="20">
        <v>4567</v>
      </c>
      <c r="D11" s="20">
        <v>4567</v>
      </c>
      <c r="E11" s="20">
        <v>0</v>
      </c>
      <c r="F11" s="20">
        <v>10282</v>
      </c>
      <c r="G11" s="20">
        <v>240</v>
      </c>
      <c r="H11" s="20">
        <v>1020</v>
      </c>
      <c r="I11" s="20">
        <v>15581</v>
      </c>
      <c r="J11" s="20">
        <v>4800</v>
      </c>
      <c r="K11" s="20">
        <v>4800</v>
      </c>
      <c r="L11" s="20">
        <v>0</v>
      </c>
      <c r="M11" s="20">
        <v>9646</v>
      </c>
      <c r="N11" s="20">
        <v>164</v>
      </c>
      <c r="O11" s="20">
        <v>971</v>
      </c>
      <c r="P11" s="20">
        <f t="shared" si="0"/>
        <v>528</v>
      </c>
      <c r="Q11" s="20">
        <f t="shared" si="1"/>
        <v>-233</v>
      </c>
      <c r="R11" s="20">
        <f t="shared" si="2"/>
        <v>636</v>
      </c>
      <c r="S11" s="20">
        <f t="shared" si="3"/>
        <v>76</v>
      </c>
      <c r="T11" s="20">
        <f t="shared" si="4"/>
        <v>49</v>
      </c>
      <c r="U11" s="26">
        <f t="shared" si="5"/>
        <v>3.388742699441628</v>
      </c>
      <c r="V11" s="26">
        <f t="shared" si="6"/>
        <v>-4.854166666666666</v>
      </c>
      <c r="W11" s="26">
        <f t="shared" si="7"/>
        <v>6.593406593406594</v>
      </c>
      <c r="X11" s="26">
        <f t="shared" si="8"/>
        <v>46.34146341463415</v>
      </c>
      <c r="Y11" s="26">
        <f t="shared" si="9"/>
        <v>5.046343975283213</v>
      </c>
    </row>
    <row r="12" spans="1:25" ht="14.25" customHeight="1">
      <c r="A12" s="19" t="s">
        <v>66</v>
      </c>
      <c r="B12" s="20">
        <v>55570</v>
      </c>
      <c r="C12" s="20">
        <v>18788</v>
      </c>
      <c r="D12" s="20">
        <v>18788</v>
      </c>
      <c r="E12" s="20">
        <v>0</v>
      </c>
      <c r="F12" s="20">
        <v>35879</v>
      </c>
      <c r="G12" s="20">
        <v>121</v>
      </c>
      <c r="H12" s="20">
        <v>782</v>
      </c>
      <c r="I12" s="20">
        <v>55586</v>
      </c>
      <c r="J12" s="20">
        <v>18782</v>
      </c>
      <c r="K12" s="20">
        <v>18782</v>
      </c>
      <c r="L12" s="20">
        <v>0</v>
      </c>
      <c r="M12" s="20">
        <v>35902</v>
      </c>
      <c r="N12" s="20">
        <v>124</v>
      </c>
      <c r="O12" s="20">
        <v>778</v>
      </c>
      <c r="P12" s="20">
        <f t="shared" si="0"/>
        <v>-16</v>
      </c>
      <c r="Q12" s="20">
        <f t="shared" si="1"/>
        <v>6</v>
      </c>
      <c r="R12" s="20">
        <f t="shared" si="2"/>
        <v>-23</v>
      </c>
      <c r="S12" s="20">
        <f t="shared" si="3"/>
        <v>-3</v>
      </c>
      <c r="T12" s="20">
        <f t="shared" si="4"/>
        <v>4</v>
      </c>
      <c r="U12" s="26">
        <f t="shared" si="5"/>
        <v>-0.028784226244018277</v>
      </c>
      <c r="V12" s="26">
        <f t="shared" si="6"/>
        <v>0.03194547971462038</v>
      </c>
      <c r="W12" s="26">
        <f t="shared" si="7"/>
        <v>-0.06406328338254136</v>
      </c>
      <c r="X12" s="26">
        <f t="shared" si="8"/>
        <v>-2.4193548387096775</v>
      </c>
      <c r="Y12" s="26">
        <f t="shared" si="9"/>
        <v>0.5141388174807198</v>
      </c>
    </row>
    <row r="13" spans="1:25" ht="14.25" customHeight="1">
      <c r="A13" s="19" t="s">
        <v>67</v>
      </c>
      <c r="B13" s="20">
        <v>149835</v>
      </c>
      <c r="C13" s="20">
        <v>105360</v>
      </c>
      <c r="D13" s="20">
        <v>90642</v>
      </c>
      <c r="E13" s="20">
        <v>14718</v>
      </c>
      <c r="F13" s="20">
        <v>42185</v>
      </c>
      <c r="G13" s="20">
        <v>0</v>
      </c>
      <c r="H13" s="20">
        <v>2290</v>
      </c>
      <c r="I13" s="20">
        <v>152108</v>
      </c>
      <c r="J13" s="20">
        <v>108614</v>
      </c>
      <c r="K13" s="20">
        <v>93025</v>
      </c>
      <c r="L13" s="20">
        <v>15589</v>
      </c>
      <c r="M13" s="20">
        <v>41075</v>
      </c>
      <c r="N13" s="20">
        <v>0</v>
      </c>
      <c r="O13" s="20">
        <v>2419</v>
      </c>
      <c r="P13" s="20">
        <f t="shared" si="0"/>
        <v>-2273</v>
      </c>
      <c r="Q13" s="20">
        <f t="shared" si="1"/>
        <v>-3254</v>
      </c>
      <c r="R13" s="20">
        <f t="shared" si="2"/>
        <v>1110</v>
      </c>
      <c r="S13" s="20">
        <f t="shared" si="3"/>
        <v>0</v>
      </c>
      <c r="T13" s="20">
        <f t="shared" si="4"/>
        <v>-129</v>
      </c>
      <c r="U13" s="26">
        <f t="shared" si="5"/>
        <v>-1.4943329739395692</v>
      </c>
      <c r="V13" s="26">
        <f t="shared" si="6"/>
        <v>-2.9959305430239196</v>
      </c>
      <c r="W13" s="26">
        <f t="shared" si="7"/>
        <v>2.7023737066342055</v>
      </c>
      <c r="X13" s="26" t="e">
        <f t="shared" si="8"/>
        <v>#DIV/0!</v>
      </c>
      <c r="Y13" s="26">
        <f t="shared" si="9"/>
        <v>-5.332782141380736</v>
      </c>
    </row>
    <row r="14" spans="1:25" ht="14.25" customHeight="1">
      <c r="A14" s="19" t="s">
        <v>68</v>
      </c>
      <c r="B14" s="20">
        <v>128499</v>
      </c>
      <c r="C14" s="20">
        <v>117362</v>
      </c>
      <c r="D14" s="20">
        <v>93557</v>
      </c>
      <c r="E14" s="20">
        <v>23805</v>
      </c>
      <c r="F14" s="20">
        <v>11055</v>
      </c>
      <c r="G14" s="20">
        <v>0</v>
      </c>
      <c r="H14" s="20">
        <v>82</v>
      </c>
      <c r="I14" s="20">
        <v>125976</v>
      </c>
      <c r="J14" s="20">
        <v>115043</v>
      </c>
      <c r="K14" s="20">
        <v>97918</v>
      </c>
      <c r="L14" s="20">
        <v>17125</v>
      </c>
      <c r="M14" s="20">
        <v>10851</v>
      </c>
      <c r="N14" s="20">
        <v>0</v>
      </c>
      <c r="O14" s="20">
        <v>82</v>
      </c>
      <c r="P14" s="20">
        <f t="shared" si="0"/>
        <v>2523</v>
      </c>
      <c r="Q14" s="20">
        <f t="shared" si="1"/>
        <v>2319</v>
      </c>
      <c r="R14" s="20">
        <f t="shared" si="2"/>
        <v>204</v>
      </c>
      <c r="S14" s="20">
        <f t="shared" si="3"/>
        <v>0</v>
      </c>
      <c r="T14" s="20">
        <f t="shared" si="4"/>
        <v>0</v>
      </c>
      <c r="U14" s="26">
        <f t="shared" si="5"/>
        <v>2.0027624309392267</v>
      </c>
      <c r="V14" s="26">
        <f t="shared" si="6"/>
        <v>2.0157680171761863</v>
      </c>
      <c r="W14" s="26">
        <f t="shared" si="7"/>
        <v>1.8800110588885817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26338</v>
      </c>
      <c r="C15" s="20">
        <v>402</v>
      </c>
      <c r="D15" s="20">
        <v>402</v>
      </c>
      <c r="E15" s="20">
        <v>0</v>
      </c>
      <c r="F15" s="20">
        <v>23909</v>
      </c>
      <c r="G15" s="20">
        <v>231</v>
      </c>
      <c r="H15" s="20">
        <v>1796</v>
      </c>
      <c r="I15" s="20">
        <v>26191</v>
      </c>
      <c r="J15" s="20">
        <v>410</v>
      </c>
      <c r="K15" s="20">
        <v>410</v>
      </c>
      <c r="L15" s="20">
        <v>0</v>
      </c>
      <c r="M15" s="20">
        <v>23776</v>
      </c>
      <c r="N15" s="20">
        <v>232</v>
      </c>
      <c r="O15" s="20">
        <v>1773</v>
      </c>
      <c r="P15" s="20">
        <f t="shared" si="0"/>
        <v>147</v>
      </c>
      <c r="Q15" s="20">
        <f t="shared" si="1"/>
        <v>-8</v>
      </c>
      <c r="R15" s="20">
        <f t="shared" si="2"/>
        <v>133</v>
      </c>
      <c r="S15" s="20">
        <f t="shared" si="3"/>
        <v>-1</v>
      </c>
      <c r="T15" s="20">
        <f t="shared" si="4"/>
        <v>23</v>
      </c>
      <c r="U15" s="26">
        <f t="shared" si="5"/>
        <v>0.5612615020426864</v>
      </c>
      <c r="V15" s="26">
        <f t="shared" si="6"/>
        <v>-1.951219512195122</v>
      </c>
      <c r="W15" s="26">
        <f t="shared" si="7"/>
        <v>0.5593876177658142</v>
      </c>
      <c r="X15" s="26">
        <f t="shared" si="8"/>
        <v>-0.43103448275862066</v>
      </c>
      <c r="Y15" s="26">
        <f t="shared" si="9"/>
        <v>1.2972363226170334</v>
      </c>
    </row>
    <row r="16" spans="1:25" ht="14.25" customHeight="1">
      <c r="A16" s="19" t="s">
        <v>70</v>
      </c>
      <c r="B16" s="20">
        <v>606</v>
      </c>
      <c r="C16" s="20">
        <v>0</v>
      </c>
      <c r="D16" s="20">
        <v>0</v>
      </c>
      <c r="E16" s="20">
        <v>0</v>
      </c>
      <c r="F16" s="20">
        <v>0</v>
      </c>
      <c r="G16" s="20">
        <v>134</v>
      </c>
      <c r="H16" s="20">
        <v>472</v>
      </c>
      <c r="I16" s="20">
        <v>597</v>
      </c>
      <c r="J16" s="20">
        <v>0</v>
      </c>
      <c r="K16" s="20">
        <v>0</v>
      </c>
      <c r="L16" s="20">
        <v>0</v>
      </c>
      <c r="M16" s="20">
        <v>0</v>
      </c>
      <c r="N16" s="20">
        <v>148</v>
      </c>
      <c r="O16" s="20">
        <v>449</v>
      </c>
      <c r="P16" s="20">
        <f t="shared" si="0"/>
        <v>9</v>
      </c>
      <c r="Q16" s="20">
        <f t="shared" si="1"/>
        <v>0</v>
      </c>
      <c r="R16" s="20">
        <f t="shared" si="2"/>
        <v>0</v>
      </c>
      <c r="S16" s="20">
        <f t="shared" si="3"/>
        <v>-14</v>
      </c>
      <c r="T16" s="20">
        <f t="shared" si="4"/>
        <v>23</v>
      </c>
      <c r="U16" s="26">
        <f t="shared" si="5"/>
        <v>1.507537688442211</v>
      </c>
      <c r="V16" s="26" t="e">
        <f t="shared" si="6"/>
        <v>#DIV/0!</v>
      </c>
      <c r="W16" s="26" t="e">
        <f t="shared" si="7"/>
        <v>#DIV/0!</v>
      </c>
      <c r="X16" s="26">
        <f t="shared" si="8"/>
        <v>-9.45945945945946</v>
      </c>
      <c r="Y16" s="26">
        <f t="shared" si="9"/>
        <v>5.122494432071269</v>
      </c>
    </row>
    <row r="17" spans="1:25" ht="14.25" customHeight="1">
      <c r="A17" s="19" t="s">
        <v>71</v>
      </c>
      <c r="B17" s="20">
        <v>447</v>
      </c>
      <c r="C17" s="20">
        <v>0</v>
      </c>
      <c r="D17" s="20">
        <v>0</v>
      </c>
      <c r="E17" s="20">
        <v>0</v>
      </c>
      <c r="F17" s="20">
        <v>0</v>
      </c>
      <c r="G17" s="20">
        <v>68</v>
      </c>
      <c r="H17" s="20">
        <v>379</v>
      </c>
      <c r="I17" s="20">
        <v>431</v>
      </c>
      <c r="J17" s="20">
        <v>0</v>
      </c>
      <c r="K17" s="20">
        <v>0</v>
      </c>
      <c r="L17" s="20">
        <v>0</v>
      </c>
      <c r="M17" s="20">
        <v>0</v>
      </c>
      <c r="N17" s="20">
        <v>66</v>
      </c>
      <c r="O17" s="20">
        <v>365</v>
      </c>
      <c r="P17" s="20">
        <f t="shared" si="0"/>
        <v>16</v>
      </c>
      <c r="Q17" s="20">
        <f t="shared" si="1"/>
        <v>0</v>
      </c>
      <c r="R17" s="20">
        <f t="shared" si="2"/>
        <v>0</v>
      </c>
      <c r="S17" s="20">
        <f t="shared" si="3"/>
        <v>2</v>
      </c>
      <c r="T17" s="20">
        <f t="shared" si="4"/>
        <v>14</v>
      </c>
      <c r="U17" s="26">
        <f t="shared" si="5"/>
        <v>3.7122969837587005</v>
      </c>
      <c r="V17" s="26" t="e">
        <f t="shared" si="6"/>
        <v>#DIV/0!</v>
      </c>
      <c r="W17" s="26" t="e">
        <f t="shared" si="7"/>
        <v>#DIV/0!</v>
      </c>
      <c r="X17" s="26">
        <f t="shared" si="8"/>
        <v>3.0303030303030303</v>
      </c>
      <c r="Y17" s="26">
        <f t="shared" si="9"/>
        <v>3.8356164383561646</v>
      </c>
    </row>
    <row r="18" spans="1:25" ht="14.25" customHeight="1">
      <c r="A18" s="19" t="s">
        <v>72</v>
      </c>
      <c r="B18" s="20">
        <v>765</v>
      </c>
      <c r="C18" s="20">
        <v>0</v>
      </c>
      <c r="D18" s="20">
        <v>0</v>
      </c>
      <c r="E18" s="20">
        <v>0</v>
      </c>
      <c r="F18" s="20">
        <v>0</v>
      </c>
      <c r="G18" s="20">
        <v>125</v>
      </c>
      <c r="H18" s="20">
        <v>640</v>
      </c>
      <c r="I18" s="20">
        <v>742</v>
      </c>
      <c r="J18" s="20">
        <v>0</v>
      </c>
      <c r="K18" s="20">
        <v>0</v>
      </c>
      <c r="L18" s="20">
        <v>0</v>
      </c>
      <c r="M18" s="20">
        <v>0</v>
      </c>
      <c r="N18" s="20">
        <v>121</v>
      </c>
      <c r="O18" s="20">
        <v>621</v>
      </c>
      <c r="P18" s="20">
        <f t="shared" si="0"/>
        <v>23</v>
      </c>
      <c r="Q18" s="20">
        <f t="shared" si="1"/>
        <v>0</v>
      </c>
      <c r="R18" s="20">
        <f t="shared" si="2"/>
        <v>0</v>
      </c>
      <c r="S18" s="20">
        <f t="shared" si="3"/>
        <v>4</v>
      </c>
      <c r="T18" s="20">
        <f t="shared" si="4"/>
        <v>19</v>
      </c>
      <c r="U18" s="26">
        <f t="shared" si="5"/>
        <v>3.0997304582210243</v>
      </c>
      <c r="V18" s="26" t="e">
        <f t="shared" si="6"/>
        <v>#DIV/0!</v>
      </c>
      <c r="W18" s="26" t="e">
        <f t="shared" si="7"/>
        <v>#DIV/0!</v>
      </c>
      <c r="X18" s="26">
        <f t="shared" si="8"/>
        <v>3.3057851239669422</v>
      </c>
      <c r="Y18" s="26">
        <f t="shared" si="9"/>
        <v>3.059581320450886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2019-09-23T08:51:29Z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